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735"/>
  </bookViews>
  <sheets>
    <sheet name="2020" sheetId="10" r:id="rId1"/>
  </sheets>
  <definedNames>
    <definedName name="_xlnm.Print_Titles" localSheetId="0">'2020'!$A:$C,'2020'!$7:$8</definedName>
  </definedNames>
  <calcPr calcId="152511"/>
</workbook>
</file>

<file path=xl/calcChain.xml><?xml version="1.0" encoding="utf-8"?>
<calcChain xmlns="http://schemas.openxmlformats.org/spreadsheetml/2006/main">
  <c r="D9" i="10" l="1"/>
  <c r="E9" i="10"/>
  <c r="F9" i="10"/>
  <c r="G9" i="10"/>
  <c r="H9" i="10"/>
  <c r="I9" i="10"/>
  <c r="D18" i="10"/>
  <c r="E18" i="10"/>
  <c r="F18" i="10"/>
  <c r="G18" i="10"/>
  <c r="H18" i="10"/>
  <c r="I18" i="10"/>
  <c r="D41" i="10"/>
  <c r="E41" i="10"/>
  <c r="F41" i="10"/>
  <c r="G41" i="10"/>
  <c r="H41" i="10"/>
  <c r="I41" i="10"/>
  <c r="D49" i="10"/>
  <c r="E49" i="10"/>
  <c r="F49" i="10"/>
  <c r="G49" i="10"/>
  <c r="H49" i="10"/>
  <c r="I49" i="10"/>
  <c r="D53" i="10"/>
  <c r="E53" i="10"/>
  <c r="F53" i="10"/>
  <c r="G53" i="10"/>
  <c r="H53" i="10"/>
  <c r="I53" i="10"/>
  <c r="D73" i="10"/>
  <c r="E73" i="10"/>
  <c r="F73" i="10"/>
  <c r="G73" i="10"/>
  <c r="H73" i="10"/>
  <c r="I73" i="10"/>
  <c r="D83" i="10"/>
  <c r="E83" i="10"/>
  <c r="F83" i="10"/>
  <c r="G83" i="10"/>
  <c r="H83" i="10"/>
  <c r="I83" i="10"/>
  <c r="D86" i="10"/>
  <c r="E86" i="10"/>
  <c r="F86" i="10"/>
  <c r="G86" i="10"/>
  <c r="H86" i="10"/>
  <c r="I86" i="10"/>
  <c r="D93" i="10"/>
  <c r="E93" i="10"/>
  <c r="F93" i="10"/>
  <c r="G93" i="10"/>
  <c r="H93" i="10"/>
  <c r="I93" i="10"/>
  <c r="D97" i="10"/>
  <c r="E97" i="10"/>
  <c r="F97" i="10"/>
  <c r="G97" i="10"/>
  <c r="H97" i="10"/>
  <c r="I97" i="10"/>
  <c r="D100" i="10"/>
  <c r="E100" i="10"/>
  <c r="F100" i="10"/>
  <c r="G100" i="10"/>
  <c r="H100" i="10"/>
  <c r="I100" i="10"/>
  <c r="D107" i="10"/>
  <c r="E107" i="10"/>
  <c r="E111" i="10" s="1"/>
  <c r="F107" i="10"/>
  <c r="F111" i="10" s="1"/>
  <c r="G107" i="10"/>
  <c r="H107" i="10"/>
  <c r="I107" i="10"/>
  <c r="D109" i="10"/>
  <c r="E109" i="10"/>
  <c r="F109" i="10"/>
  <c r="G109" i="10"/>
  <c r="G111" i="10" s="1"/>
  <c r="H109" i="10"/>
  <c r="H111" i="10" s="1"/>
  <c r="I109" i="10"/>
  <c r="I111" i="10"/>
  <c r="D111" i="10" l="1"/>
  <c r="C63" i="10"/>
  <c r="C110" i="10" l="1"/>
  <c r="C108" i="10"/>
  <c r="C102" i="10"/>
  <c r="C103" i="10"/>
  <c r="C104" i="10"/>
  <c r="C105" i="10"/>
  <c r="C106" i="10"/>
  <c r="C101" i="10"/>
  <c r="C99" i="10"/>
  <c r="C98" i="10"/>
  <c r="C95" i="10"/>
  <c r="C96" i="10"/>
  <c r="C94" i="10"/>
  <c r="C88" i="10"/>
  <c r="C89" i="10"/>
  <c r="C90" i="10"/>
  <c r="C91" i="10"/>
  <c r="C92" i="10"/>
  <c r="C87" i="10"/>
  <c r="C85" i="10"/>
  <c r="C84" i="10"/>
  <c r="C75" i="10"/>
  <c r="C76" i="10"/>
  <c r="C77" i="10"/>
  <c r="C78" i="10"/>
  <c r="C79" i="10"/>
  <c r="C80" i="10"/>
  <c r="C81" i="10"/>
  <c r="C82" i="10"/>
  <c r="C74" i="10"/>
  <c r="C55" i="10"/>
  <c r="C56" i="10"/>
  <c r="C57" i="10"/>
  <c r="C58" i="10"/>
  <c r="C59" i="10"/>
  <c r="C60" i="10"/>
  <c r="C61" i="10"/>
  <c r="C62" i="10"/>
  <c r="C64" i="10"/>
  <c r="C65" i="10"/>
  <c r="C66" i="10"/>
  <c r="C67" i="10"/>
  <c r="C68" i="10"/>
  <c r="C69" i="10"/>
  <c r="C70" i="10"/>
  <c r="C71" i="10"/>
  <c r="C72" i="10"/>
  <c r="C54" i="10"/>
  <c r="C51" i="10"/>
  <c r="C52" i="10"/>
  <c r="C50" i="10"/>
  <c r="C48" i="10"/>
  <c r="C45" i="10"/>
  <c r="C43" i="10"/>
  <c r="C44" i="10"/>
  <c r="C30" i="10"/>
  <c r="C31" i="10"/>
  <c r="C32" i="10"/>
  <c r="C33" i="10"/>
  <c r="C34" i="10"/>
  <c r="C35" i="10"/>
  <c r="C36" i="10"/>
  <c r="C37" i="10"/>
  <c r="C38" i="10"/>
  <c r="C39" i="10"/>
  <c r="C40" i="10"/>
  <c r="C29" i="10"/>
  <c r="C26" i="10"/>
  <c r="C20" i="10"/>
  <c r="C21" i="10"/>
  <c r="C22" i="10"/>
  <c r="C23" i="10"/>
  <c r="C24" i="10"/>
  <c r="C25" i="10"/>
  <c r="C19" i="10"/>
  <c r="C11" i="10"/>
  <c r="C12" i="10"/>
  <c r="C13" i="10"/>
  <c r="C14" i="10"/>
  <c r="C15" i="10"/>
  <c r="C16" i="10"/>
  <c r="C17" i="10"/>
  <c r="C10" i="10"/>
  <c r="C53" i="10" l="1"/>
  <c r="C73" i="10"/>
  <c r="C49" i="10" l="1"/>
  <c r="C9" i="10" l="1"/>
  <c r="C41" i="10" l="1"/>
  <c r="C18" i="10"/>
  <c r="C109" i="10" l="1"/>
  <c r="C107" i="10"/>
  <c r="C100" i="10"/>
  <c r="C97" i="10"/>
  <c r="C93" i="10"/>
  <c r="C86" i="10"/>
  <c r="C83" i="10"/>
  <c r="C111" i="10" l="1"/>
</calcChain>
</file>

<file path=xl/sharedStrings.xml><?xml version="1.0" encoding="utf-8"?>
<sst xmlns="http://schemas.openxmlformats.org/spreadsheetml/2006/main" count="134" uniqueCount="134">
  <si>
    <t>Պարտադիր խնդիր</t>
  </si>
  <si>
    <t>Հ/Հ</t>
  </si>
  <si>
    <t xml:space="preserve"> Համայնքի գույքի և դրամական միջոցների կառավարում</t>
  </si>
  <si>
    <t>II</t>
  </si>
  <si>
    <t xml:space="preserve"> Նախադպրոցական և արտադպրոցական դաստիարակություն</t>
  </si>
  <si>
    <t>III</t>
  </si>
  <si>
    <t>IV</t>
  </si>
  <si>
    <t>VI</t>
  </si>
  <si>
    <t xml:space="preserve"> Համայնքի բնակավայրերի կառուցապատումը, բարեկարգումը և կանաչապատումը, համայնքի աղբահանությունը և սանիտարական մաքրումը, կոմունալ տնտեսության աշխատանքների ապահովումը, համայնքային գերեզմանատների պահպանումը և գործունեության ապահովումը</t>
  </si>
  <si>
    <t>VIII</t>
  </si>
  <si>
    <t>IX</t>
  </si>
  <si>
    <t xml:space="preserve"> Համայնքի հասարակական տրանսպորտի աշխատանքի կազմակերպում, համայնքային ճանապարհային ենթակառուցվածքների պահպանություն և շահագործում</t>
  </si>
  <si>
    <t xml:space="preserve"> Աղետների ռիսկերի նվազեցման և արտակարգ իրավիճակներում բնակչության պաշտպանության ու քաղաքացիական պաշտպանության միջոցառումների իրականացում</t>
  </si>
  <si>
    <t>XI</t>
  </si>
  <si>
    <t xml:space="preserve"> Գյուղական բնակավայր ընդգրկող  համայնքներում գյուղատնտեսության զարգացման խթանումը</t>
  </si>
  <si>
    <t>XII</t>
  </si>
  <si>
    <t>XIII</t>
  </si>
  <si>
    <t>Համայնքում շրջակա միջավայրի պահպանություն</t>
  </si>
  <si>
    <t>XIV</t>
  </si>
  <si>
    <t xml:space="preserve"> Զբոսաշրջային հեռանկարներ ունեցող համայնքներում՝ զբոսաշրջության զարգացման խթանում</t>
  </si>
  <si>
    <t xml:space="preserve"> Համայնքի երիտասարդության խնդիրների լուծմանն ուղղված ծրագրերի և միջոցառումների կազմակերպում</t>
  </si>
  <si>
    <t>XVII</t>
  </si>
  <si>
    <t>Համայնքում բնակչության առողջության պահպանման և բարելավման ծրագրերի իրականացում, արդյունավետ և մատչելի բժշկական սպասարկման պայմանների ստեղծում</t>
  </si>
  <si>
    <t xml:space="preserve"> Համայնքային հասարակական կյանքին հաշմանդամների մասնակցության խթանում</t>
  </si>
  <si>
    <t>XVIII</t>
  </si>
  <si>
    <t xml:space="preserve"> Ակտիվ մշակութային և մարզական կյանքի կազմակերպումը՝ երիտասարդության ներգրավմամբ</t>
  </si>
  <si>
    <t>Ընդհանուրը</t>
  </si>
  <si>
    <t>XV</t>
  </si>
  <si>
    <t>Երիտասարդական փառատոնի կազմակերպում</t>
  </si>
  <si>
    <t xml:space="preserve">Կանգառների վերանորոգում, նոր կանգառների տեղադրում    </t>
  </si>
  <si>
    <t>«Կապանի թիվ 6 ՆՈՒՀ» ՀՈԱԿ-ի մարմնամարզական դահլիճի նորոգում</t>
  </si>
  <si>
    <t>«Կապանի թիվ 6 ՆՈՒՀ» ՀՈԱԿ-ի երեք խմբասենյակների պատուհանների փոխարինում</t>
  </si>
  <si>
    <t>«Կապանի թիվ 11 ՆՈՒՀ» ՀՈԱԿ-ի շենքի գազաֆիկացում և ջեռուցում</t>
  </si>
  <si>
    <t>«Դավիթ Բեկի մանկապարտեզ» ՀՈԱԿ-ի հիմնանորոգում</t>
  </si>
  <si>
    <t>«Արծվանիկի մանկապարտեզ» ՀՈԱԿ-ի բակի նորոգում</t>
  </si>
  <si>
    <t>«Սյունիքի մանկապարտեզ» ՀՈԱԿ-ի հիմնանորոգում</t>
  </si>
  <si>
    <t>«Կապանի թիվ 3 երաժշտական դպրոց» ՀՈԱԿ-ի գազաֆիկացում</t>
  </si>
  <si>
    <t xml:space="preserve">«Կապանի մշակույթի կենտրոն» ՀՈԱԿ-ի շենքի վերակառուցում և արդիականացում </t>
  </si>
  <si>
    <t>«Կապանի մշակույթի կենտրոն» ՀՈԱԿ-ի մեծ դահլիճի վարագույրի և հետին ֆոնի թարմացում</t>
  </si>
  <si>
    <t>Գեղանուշ բնակավայրի դաշտամիջյան ճանապարհների նորոգում</t>
  </si>
  <si>
    <t>Վերին Խոտանան բնակավայրի դաշտամիջյան և խոտհարքներ տանող ճանապարհների նորոգում</t>
  </si>
  <si>
    <t>Կաղնուտ բնակավայրի ճանապարհի նորոգում</t>
  </si>
  <si>
    <t>Գեղանուշ բնակավայրի ջրատարերի ակունքների նորոգում</t>
  </si>
  <si>
    <t>«Կապանի թիվ 1 ՆՈՒՀ» ՀՈԱԿ-ի կրտսեր 1-ին խմբասենյակի և հաստատության դահլիճի նորոգում</t>
  </si>
  <si>
    <t>Խաղահրապարակների ստեղծում̀ հանգստի， ժամանցի պայմանների նորագույն լուծումներով</t>
  </si>
  <si>
    <t>Քաղաքի թաղամասերում և գյուղական բնակավայրերում հանգստի գոտիների կառուցում</t>
  </si>
  <si>
    <t>Երթևեկելի հատվածներին կից մանկական խաղահրապարակների ցանկապատում̀ անվտանգության ապահովման նկատառումներով</t>
  </si>
  <si>
    <t>Աճանան բնակավայրում ջերմոցային տնտեսության հիմնում</t>
  </si>
  <si>
    <t>Սյունիք բնակավայրի ոռոգման ջրի մոտ 9 կմ հատվածի նորոգում /Աճանան գետից մինչև Սյունիք/</t>
  </si>
  <si>
    <t>Սյունիք բնակավայրի̀ միջհամայնքային ոռոգման ջրի̀ Դիցմայրի， Սզնակ， Սյունիք բնակավայրերի ցանցի նորոգում</t>
  </si>
  <si>
    <t>Աճանան բնակավայրի ոռոգման ջրագծի կառուցում</t>
  </si>
  <si>
    <t>Համայնքի տարածքի կանաչապատում， ծաղկազարդում， գյուղական բնակավայրերում տնկարանների հիմնում</t>
  </si>
  <si>
    <t>Պատմամշակութային հուշարձանների և կոթողների， քանդակների պատշաճ պահպանություն և գեղարվեստական լուսավորում</t>
  </si>
  <si>
    <t>Կապանի Վազգեն Սարգսյանի անվան զբոսայգու բարեկարգում， կարուսելների փոխարինում， լողավազանի տարածքի բարեկարգում</t>
  </si>
  <si>
    <t>Արծվանիկ բնակավայրի բուժկետի նորոգում</t>
  </si>
  <si>
    <t>«Կապանի թիվ 1 հիմնական դպրոց» ՊՈԱԿ-ի «Դ» մասնաշենքի վերակառուցում ՆՈՒՀ կազմակերպելու համար</t>
  </si>
  <si>
    <t>Շիկահող բնակավայրի ակումբի շենքի տանիքի նորոգում</t>
  </si>
  <si>
    <t>Շիկահող բնակավայրում խմելու ջրագծի օրվա կարգավորիչ ջրամբարի նորոգում</t>
  </si>
  <si>
    <t>Կապան քաղաքով հոսող Ողջի և Վաչագան գետերի հուների մաքրում， սանիտարական պատշաճ վիճակի ապահովում</t>
  </si>
  <si>
    <t>Պողոս Տեր Դավթյանի արձանի կառուցում և տեղադրում</t>
  </si>
  <si>
    <t xml:space="preserve">«Կապանի թիվ 10 ՆՈՒՀ» ՀՈԱԿ-ի համար գույքի ձեռքբերում </t>
  </si>
  <si>
    <t>«Կապանի թիվ 9 ՆՈՒՀ» ՀՈԱԿ-ի համար գույքի ձեռքբերում</t>
  </si>
  <si>
    <t>«Կապանի թիվ 3 երաժշտական դպրոց» ՀՈԱԿ-ի համար գույքի ձեռքբերում</t>
  </si>
  <si>
    <t xml:space="preserve">«Կապանի թիվ 8 ՆՈՒՀ» ՀՈԱԿ-ի համար գույքի ձեռքբերում </t>
  </si>
  <si>
    <t>Թունելի նորոգում</t>
  </si>
  <si>
    <t>Տուրիզմի զարգացմանն ուղղված ծրագրերի համաֆինանսավորում</t>
  </si>
  <si>
    <t>«Թիվ 13 ՆՈՒՀ» ՀՈԱԿ-ի համար գույքի ձեռքբերում</t>
  </si>
  <si>
    <t>Այգեգործության, դաշտավարության և անասնապահության զարգացմման ուղղված ծրագրերի իրականացում և համաֆինանսավորում</t>
  </si>
  <si>
    <t>Վանեք բնակավայրում ջրի խողովակաշարի նորոգում， ջրային ավազանների մաքրում</t>
  </si>
  <si>
    <t>Վերին Խոտանան բնակավայրի վարչական նստավայրի շենքի տանիքի  նորոգում</t>
  </si>
  <si>
    <t>«Կապանի մշակույթի կենտրոն» ՀՈԱԿ-ի համար գույքի ձեռքբերում</t>
  </si>
  <si>
    <t>Ուժանիս բնակավայրի ջրամբարի նորոգում</t>
  </si>
  <si>
    <t>Սևաքար-Եղեգ ճանապարհի նորոգում</t>
  </si>
  <si>
    <t>Չափնի բնակավայրի վարչական նստավայրի շենքի նորոգում</t>
  </si>
  <si>
    <t>Նորաշենիկ բնակավայրի վարչական նստավայրի շենքի տանիքի նորոգում</t>
  </si>
  <si>
    <t>«Կապանի թիվ 5 ՆՈՒՀ» ՀՈԱԿ-ի սանհանգույցների նորոգում， գույքի ձեռքբերում</t>
  </si>
  <si>
    <t xml:space="preserve">«Կապանի թիվ 7 ՆՈՒՀ» ՀՈԱԿ-ի բակի բարեկարգում，կահավորում </t>
  </si>
  <si>
    <t xml:space="preserve">«Կապանի թիվ 7 ՆՈՒՀ» ՀՈԱԿ-ի խոհանոցի նորոգում </t>
  </si>
  <si>
    <t xml:space="preserve"> Ֆիզիկական կուլտուրայի և առողջ ապրելակերպի խրախուսում</t>
  </si>
  <si>
    <t>Չափնի բնակավայրում խմելու ջրի նոր խողովակաշարի կառուցում</t>
  </si>
  <si>
    <t>Բազմաբնակարան բնակելի շենքերի վերելակների նորոգում</t>
  </si>
  <si>
    <t>Մայթերի հին և ծերացած ծառերի էտում， հատում， նոր ծառատեսակներով փոխարինում，կանաչապատում，  պարբերական ծառատունկի իրականացում</t>
  </si>
  <si>
    <r>
      <rPr>
        <sz val="12"/>
        <rFont val="Calibri"/>
        <family val="2"/>
        <charset val="204"/>
      </rPr>
      <t>«</t>
    </r>
    <r>
      <rPr>
        <sz val="12"/>
        <rFont val="GHEA Mariam"/>
        <family val="3"/>
      </rPr>
      <t>Սյունիքի պատմության քարուղիներում</t>
    </r>
    <r>
      <rPr>
        <sz val="12"/>
        <rFont val="Calibri"/>
        <family val="2"/>
        <charset val="204"/>
      </rPr>
      <t>»</t>
    </r>
    <r>
      <rPr>
        <sz val="12"/>
        <rFont val="GHEA Mariam"/>
        <family val="3"/>
      </rPr>
      <t xml:space="preserve"> սիմպոզիում</t>
    </r>
  </si>
  <si>
    <t>Թեքահարթակների կառուցում</t>
  </si>
  <si>
    <t>Չափնի բնակավայրի վարչական նստավայրի շենքի և ակումբի հարևանությամբ ջրահեռացման կարգավորում</t>
  </si>
  <si>
    <t>Ֆինանսավորման աղբյուրը</t>
  </si>
  <si>
    <t>ԶՊՄԿ</t>
  </si>
  <si>
    <t>ՉԱԱՐԱՏ</t>
  </si>
  <si>
    <t>Ներքին Խոտանան բնակավայրի վարչական նստավայրի շենքի կառուցում</t>
  </si>
  <si>
    <t>Համայնքի ներդրում</t>
  </si>
  <si>
    <t>«Կապանի Դավիթ Համբարձումյանի անվան մանկապատանեկան մարզադպրոց» ՀՈԱԿ-ի համար մարզագույքի ձեռքբերում</t>
  </si>
  <si>
    <r>
      <t xml:space="preserve">Համայնքում </t>
    </r>
    <r>
      <rPr>
        <sz val="12"/>
        <rFont val="Calibri"/>
        <family val="2"/>
        <charset val="204"/>
      </rPr>
      <t>«</t>
    </r>
    <r>
      <rPr>
        <sz val="12"/>
        <rFont val="GHEA Mariam"/>
        <family val="3"/>
      </rPr>
      <t>Ուսանողական ամառ</t>
    </r>
    <r>
      <rPr>
        <sz val="12"/>
        <rFont val="Calibri"/>
        <family val="2"/>
        <charset val="204"/>
      </rPr>
      <t>»</t>
    </r>
    <r>
      <rPr>
        <sz val="12"/>
        <rFont val="GHEA Mariam"/>
        <family val="3"/>
      </rPr>
      <t xml:space="preserve"> միջոցառման կազմակերպում /Երիտասարդական մայրաքաղաք/</t>
    </r>
  </si>
  <si>
    <t>Սպորտլանդիա /Երիտասարդական մայրաքաղաք/</t>
  </si>
  <si>
    <t>Գյուղատնտեսական տեխնիկայի ձեռքբերում</t>
  </si>
  <si>
    <t>ՏՏ ոլորտի զարգացմանն ուղղված ծրագրի համաֆինանսավորում /վենչուրային ֆոնդի ստեղծում/</t>
  </si>
  <si>
    <t>Կապանի համայնքապետարանի համար գույքի ձեռքբերում /առցանց հեռարձակման համար/</t>
  </si>
  <si>
    <t xml:space="preserve">«Ծավի մանկապարտեզ» ՀՈԱԿ-ի նորոգում </t>
  </si>
  <si>
    <t>Վերին Խոտանան բնակավայրի գերեզմանոցի ցանկապատի նորոգում</t>
  </si>
  <si>
    <t>Ճանապարհային երթևեկության նշանների տեղադրում， գծանշում</t>
  </si>
  <si>
    <t>Սեյսմակայունության գնահատման և բարձրացման նպատակով  շենքերում անհրաժեշտ հետազոտությունների կատարում</t>
  </si>
  <si>
    <t>«Կապանի թիվ 1 ՆՈՒՀ» ՀՈԱԿ-ի 2 խմբասենյակների նորոգում և 10 հատ եռհարկանի մահճակալի ձեռքբերում</t>
  </si>
  <si>
    <t>Եղեգ բնակավայրում խմելու ջրի բաժանարարի կառուցում</t>
  </si>
  <si>
    <t xml:space="preserve">Ինտելեկտուալ խաղ-մրցույթ /երիտասարդական մայրաքաղաք/ </t>
  </si>
  <si>
    <t>Ֆինանսավորումը հայտնի չէ</t>
  </si>
  <si>
    <t>ՀՀ կառավարություն /այդ թվում նախատեսվող սուբվենցիա/</t>
  </si>
  <si>
    <t>Կապանի արվեստի թանգարան ՀՈԱԿ-ի շենքի նորոգում</t>
  </si>
  <si>
    <t>ՔԿԱԳ շենքի նորոգում</t>
  </si>
  <si>
    <t>Դեպի նյարդահոգեբուժական դիսպանսեր տանող կամրջի նորոգում</t>
  </si>
  <si>
    <t>Վարդավանք բնակավայրում նախակրթարանի հիմում</t>
  </si>
  <si>
    <t>Արփիկ թաղամասում նոր աղբատեղիի կառուցում</t>
  </si>
  <si>
    <t>Անտառաշատ բնակավայրի ջրի խողովակների ձեռքբերւոմ</t>
  </si>
  <si>
    <t>«Կապանի արվեստի դպրոց» ՀՈԱԿ-ի համար գույքի ձեռքբերում</t>
  </si>
  <si>
    <t>Արծվանիկ բնակավայրի ներբնակավայրային  ճանապարհների ասֆալտապատում</t>
  </si>
  <si>
    <t>Սյունիք բնակավայրի խաղահրապարակի և ֆուտբոլի դաշտի կառուցում</t>
  </si>
  <si>
    <t>Այլ կազմակերպություններ /այդ թվում ներկայացված ծրագրային հայտեր, բացի սուբվենցիայից/</t>
  </si>
  <si>
    <t>Աշխատակազմի քարտուղար՝</t>
  </si>
  <si>
    <t>Նելլի Շահնազարյան</t>
  </si>
  <si>
    <t>Սևաքար բնակավայրի հանդիսությունների սրահի ծածկի և տանիքի նորոգում</t>
  </si>
  <si>
    <t>Սևաքար բնակավայրի խմելու ջրի նոր ջրագծի կառուցում</t>
  </si>
  <si>
    <t>2020 թվականին նախատեսվող բյուջեն</t>
  </si>
  <si>
    <t>Ծանոթություն</t>
  </si>
  <si>
    <r>
      <t xml:space="preserve">«Կապանի թիվ 8 ՆՈՒՀ» ՀՈԱԿ-ի -ի հիմնանորոգում </t>
    </r>
    <r>
      <rPr>
        <b/>
        <sz val="12"/>
        <color rgb="FFFF0000"/>
        <rFont val="GHEA Mariam"/>
        <family val="3"/>
      </rPr>
      <t>/նախատեսվում է դիմել սուբվենցիայի՝ Վարդավանքում մանկապարտեզի հինման և Դավիթ Բեկի մանկապարտեզի նորոգման հետ համատեղ/</t>
    </r>
  </si>
  <si>
    <r>
      <t>«Կապանի ակումբագրադարանային միավորում» ՀՈԱԿ-ի Ձորք թաղամասի ակումբի և գրադարանի հիմնանորոգում， գույքի ձեռքբերում</t>
    </r>
    <r>
      <rPr>
        <b/>
        <sz val="12"/>
        <color rgb="FFFF0000"/>
        <rFont val="GHEA Mariam"/>
        <family val="3"/>
      </rPr>
      <t xml:space="preserve"> /նախատեսվում է դիմել սուբվենցիայի՝ Արվեստի թանգարանի և ՔԿԱԳ շենքի նորոգման հետ համատեղ/</t>
    </r>
  </si>
  <si>
    <r>
      <t xml:space="preserve">Ագարակ և Եղվարդ բնակավայրերի ջրագծերի նորոգում </t>
    </r>
    <r>
      <rPr>
        <b/>
        <sz val="12"/>
        <color rgb="FFFF0000"/>
        <rFont val="GHEA Mariam"/>
        <family val="3"/>
      </rPr>
      <t>/նախատեսվում է դիմել սուբվենցիայի/</t>
    </r>
  </si>
  <si>
    <r>
      <t>Բազմաբնակարան բնակելի շենքերի տանիքների նորոգում</t>
    </r>
    <r>
      <rPr>
        <b/>
        <sz val="12"/>
        <color rgb="FFFF0000"/>
        <rFont val="GHEA Mariam"/>
        <family val="3"/>
      </rPr>
      <t xml:space="preserve"> /նախատեսվում է դիմել սուբվենցիայի/</t>
    </r>
  </si>
  <si>
    <r>
      <t>Մայթերի նորոգում, բարեկարգում և ասֆալտապատում</t>
    </r>
    <r>
      <rPr>
        <b/>
        <sz val="12"/>
        <color rgb="FFFF0000"/>
        <rFont val="GHEA Mariam"/>
        <family val="3"/>
      </rPr>
      <t xml:space="preserve"> /նախատեսվում է դիմել սուբվենցիայի/</t>
    </r>
  </si>
  <si>
    <r>
      <t xml:space="preserve">Ներհամայնքային ճանապարհների հիմնանորոգում, միջբնակավայրային ճանապարհների վերանորոգում, քաղաքում  բակերի հիմնանորոգում, ասֆալտապատում </t>
    </r>
    <r>
      <rPr>
        <b/>
        <sz val="12"/>
        <color rgb="FFFF0000"/>
        <rFont val="GHEA Mariam"/>
        <family val="3"/>
      </rPr>
      <t>/ նախատեսվում է դիմել սուբվենցիայի/</t>
    </r>
  </si>
  <si>
    <r>
      <rPr>
        <b/>
        <sz val="12"/>
        <rFont val="GHEA Mariam"/>
        <family val="3"/>
      </rPr>
      <t>Կոմունալ տեխնիկայի ձեռքբերում</t>
    </r>
    <r>
      <rPr>
        <b/>
        <sz val="12"/>
        <color rgb="FFFF0000"/>
        <rFont val="GHEA Mariam"/>
        <family val="3"/>
      </rPr>
      <t xml:space="preserve"> /2 աղբատար մեքենայի ձեռքբերման համար նախատեսվում է դիմել սուբվենցիայի/</t>
    </r>
  </si>
  <si>
    <t>Հավելված</t>
  </si>
  <si>
    <t>Կապան համայնքի ավագանու</t>
  </si>
  <si>
    <t>2019 թվականի դեկտեմբերի 26-ի</t>
  </si>
  <si>
    <t>թիվ 130-Ա որոշման</t>
  </si>
  <si>
    <t>Նորաշենիկ բնակավայրի ֆուտբոլի դաշտի կառուցում</t>
  </si>
  <si>
    <t>ԿԱՊԱՆ ՀԱՄԱՅՆՔԻ 2020 ԹՎԱԿԱՆԻ ՏԱՐԵԿԱՆ ԱՇԽԱՏԱՆՔԱՅԻՆ ՊԼԱՆԻ ԷԼԵԿՏՐՈՆԱՅԻՆ ԳՈՐԾԻՔԻ ԱՄՓՈՓ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</si>
</sst>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name val="GHEA Mariam"/>
      <family val="3"/>
    </font>
    <font>
      <b/>
      <i/>
      <sz val="12"/>
      <color theme="1"/>
      <name val="GHEA Mariam"/>
      <family val="3"/>
    </font>
    <font>
      <sz val="10"/>
      <color theme="1"/>
      <name val="GHEA Mariam"/>
      <family val="3"/>
    </font>
    <font>
      <b/>
      <i/>
      <sz val="10"/>
      <color theme="1"/>
      <name val="GHEA Mariam"/>
      <family val="3"/>
    </font>
    <font>
      <b/>
      <sz val="10"/>
      <name val="GHEA Mariam"/>
      <family val="3"/>
    </font>
    <font>
      <b/>
      <sz val="11"/>
      <color theme="1"/>
      <name val="GHEA Mariam"/>
      <family val="3"/>
    </font>
    <font>
      <b/>
      <sz val="10"/>
      <color theme="1"/>
      <name val="GHEA Mariam"/>
      <family val="3"/>
    </font>
    <font>
      <b/>
      <sz val="12"/>
      <name val="GHEA Mariam"/>
      <family val="3"/>
    </font>
    <font>
      <sz val="11"/>
      <color theme="1"/>
      <name val="GHEA Mariam"/>
      <family val="3"/>
    </font>
    <font>
      <sz val="12"/>
      <name val="GHEA Mariam"/>
      <family val="3"/>
    </font>
    <font>
      <b/>
      <sz val="16"/>
      <color theme="1"/>
      <name val="GHEA Mariam"/>
      <family val="3"/>
    </font>
    <font>
      <b/>
      <i/>
      <sz val="12"/>
      <name val="GHEA Mariam"/>
      <family val="3"/>
    </font>
    <font>
      <sz val="12"/>
      <name val="Calibri"/>
      <family val="2"/>
      <charset val="204"/>
    </font>
    <font>
      <b/>
      <sz val="12"/>
      <color rgb="FFFF0000"/>
      <name val="GHEA Mariam"/>
      <family val="3"/>
    </font>
    <font>
      <b/>
      <sz val="12"/>
      <color theme="1"/>
      <name val="GHEA Mariam"/>
      <family val="3"/>
    </font>
    <font>
      <b/>
      <i/>
      <sz val="10"/>
      <name val="GHEA Mariam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3" fontId="1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15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tabSelected="1" zoomScale="80" zoomScaleNormal="80" workbookViewId="0">
      <selection activeCell="J12" sqref="J12"/>
    </sheetView>
  </sheetViews>
  <sheetFormatPr defaultRowHeight="18" x14ac:dyDescent="0.25"/>
  <cols>
    <col min="1" max="1" width="6.5703125" style="14" customWidth="1"/>
    <col min="2" max="2" width="89.5703125" style="11" customWidth="1"/>
    <col min="3" max="3" width="20.7109375" style="9" customWidth="1"/>
    <col min="4" max="4" width="16.28515625" style="12" hidden="1" customWidth="1"/>
    <col min="5" max="5" width="13.7109375" style="12" hidden="1" customWidth="1"/>
    <col min="6" max="6" width="14" style="12" hidden="1" customWidth="1"/>
    <col min="7" max="7" width="13.140625" style="12" hidden="1" customWidth="1"/>
    <col min="8" max="8" width="14.28515625" style="12" hidden="1" customWidth="1"/>
    <col min="9" max="9" width="14.140625" style="12" hidden="1" customWidth="1"/>
    <col min="10" max="10" width="15" style="14" customWidth="1"/>
    <col min="11" max="16384" width="9.140625" style="14"/>
  </cols>
  <sheetData>
    <row r="1" spans="1:10" x14ac:dyDescent="0.25">
      <c r="C1" s="29" t="s">
        <v>128</v>
      </c>
      <c r="D1" s="29"/>
      <c r="E1" s="29"/>
      <c r="F1" s="29"/>
      <c r="G1" s="29"/>
      <c r="H1" s="29"/>
      <c r="I1" s="29"/>
      <c r="J1" s="29"/>
    </row>
    <row r="2" spans="1:10" x14ac:dyDescent="0.25">
      <c r="C2" s="29" t="s">
        <v>129</v>
      </c>
      <c r="D2" s="29"/>
      <c r="E2" s="29"/>
      <c r="F2" s="29"/>
      <c r="G2" s="29"/>
      <c r="H2" s="29"/>
      <c r="I2" s="29"/>
      <c r="J2" s="29"/>
    </row>
    <row r="3" spans="1:10" x14ac:dyDescent="0.25">
      <c r="C3" s="29" t="s">
        <v>130</v>
      </c>
      <c r="D3" s="29"/>
      <c r="E3" s="29"/>
      <c r="F3" s="29"/>
      <c r="G3" s="29"/>
      <c r="H3" s="29"/>
      <c r="I3" s="29"/>
      <c r="J3" s="29"/>
    </row>
    <row r="4" spans="1:10" x14ac:dyDescent="0.25">
      <c r="C4" s="29" t="s">
        <v>131</v>
      </c>
      <c r="D4" s="29"/>
      <c r="E4" s="29"/>
      <c r="F4" s="29"/>
      <c r="G4" s="29"/>
      <c r="H4" s="29"/>
      <c r="I4" s="29"/>
      <c r="J4" s="29"/>
    </row>
    <row r="5" spans="1:10" x14ac:dyDescent="0.25">
      <c r="D5" s="9"/>
      <c r="E5" s="9"/>
      <c r="F5" s="9"/>
      <c r="G5" s="9"/>
      <c r="H5" s="9"/>
      <c r="I5" s="9"/>
      <c r="J5" s="9"/>
    </row>
    <row r="6" spans="1:10" ht="30" customHeight="1" x14ac:dyDescent="0.25">
      <c r="A6" s="30" t="s">
        <v>133</v>
      </c>
      <c r="B6" s="30"/>
      <c r="C6" s="30"/>
      <c r="D6" s="30"/>
      <c r="E6" s="30"/>
      <c r="F6" s="30"/>
      <c r="G6" s="30"/>
      <c r="H6" s="30"/>
      <c r="I6" s="30"/>
      <c r="J6" s="30"/>
    </row>
    <row r="7" spans="1:10" ht="32.25" customHeight="1" x14ac:dyDescent="0.25">
      <c r="A7" s="27" t="s">
        <v>1</v>
      </c>
      <c r="B7" s="35" t="s">
        <v>0</v>
      </c>
      <c r="C7" s="26" t="s">
        <v>119</v>
      </c>
      <c r="D7" s="36" t="s">
        <v>85</v>
      </c>
      <c r="E7" s="36"/>
      <c r="F7" s="36"/>
      <c r="G7" s="36"/>
      <c r="H7" s="36"/>
      <c r="I7" s="36"/>
      <c r="J7" s="27" t="s">
        <v>120</v>
      </c>
    </row>
    <row r="8" spans="1:10" ht="11.25" customHeight="1" x14ac:dyDescent="0.25">
      <c r="A8" s="27"/>
      <c r="B8" s="35"/>
      <c r="C8" s="26"/>
      <c r="D8" s="16" t="s">
        <v>89</v>
      </c>
      <c r="E8" s="16" t="s">
        <v>86</v>
      </c>
      <c r="F8" s="16" t="s">
        <v>87</v>
      </c>
      <c r="G8" s="16" t="s">
        <v>104</v>
      </c>
      <c r="H8" s="16" t="s">
        <v>103</v>
      </c>
      <c r="I8" s="16" t="s">
        <v>114</v>
      </c>
      <c r="J8" s="27"/>
    </row>
    <row r="9" spans="1:10" s="4" customFormat="1" ht="33" customHeight="1" x14ac:dyDescent="0.25">
      <c r="A9" s="3" t="s">
        <v>3</v>
      </c>
      <c r="B9" s="5" t="s">
        <v>2</v>
      </c>
      <c r="C9" s="2">
        <f>C10+C11+C12+C13+C14+C16+C17+C15</f>
        <v>86468000</v>
      </c>
      <c r="D9" s="2">
        <f t="shared" ref="D9:I9" si="0">D10+D11+D12+D13+D14+D16+D17+D15</f>
        <v>6175000</v>
      </c>
      <c r="E9" s="2">
        <f t="shared" si="0"/>
        <v>4500000</v>
      </c>
      <c r="F9" s="2">
        <f t="shared" si="0"/>
        <v>0</v>
      </c>
      <c r="G9" s="2">
        <f t="shared" si="0"/>
        <v>0</v>
      </c>
      <c r="H9" s="2">
        <f t="shared" si="0"/>
        <v>56000000</v>
      </c>
      <c r="I9" s="2">
        <f t="shared" si="0"/>
        <v>19793000</v>
      </c>
      <c r="J9" s="8"/>
    </row>
    <row r="10" spans="1:10" ht="48.75" customHeight="1" x14ac:dyDescent="0.25">
      <c r="A10" s="6">
        <v>1</v>
      </c>
      <c r="B10" s="10" t="s">
        <v>95</v>
      </c>
      <c r="C10" s="1">
        <f t="shared" ref="C10:C17" si="1">D10+E10+F10+G10+H10+I10</f>
        <v>2634000</v>
      </c>
      <c r="D10" s="13">
        <v>341000</v>
      </c>
      <c r="E10" s="17"/>
      <c r="F10" s="17"/>
      <c r="G10" s="17"/>
      <c r="H10" s="17"/>
      <c r="I10" s="21">
        <v>2293000</v>
      </c>
      <c r="J10" s="17"/>
    </row>
    <row r="11" spans="1:10" ht="39.75" customHeight="1" x14ac:dyDescent="0.25">
      <c r="A11" s="6">
        <v>2</v>
      </c>
      <c r="B11" s="7" t="s">
        <v>84</v>
      </c>
      <c r="C11" s="19">
        <f t="shared" si="1"/>
        <v>4000000</v>
      </c>
      <c r="D11" s="13"/>
      <c r="E11" s="13"/>
      <c r="F11" s="13"/>
      <c r="G11" s="13"/>
      <c r="H11" s="13"/>
      <c r="I11" s="21">
        <v>4000000</v>
      </c>
      <c r="J11" s="17"/>
    </row>
    <row r="12" spans="1:10" ht="30" customHeight="1" x14ac:dyDescent="0.25">
      <c r="A12" s="6">
        <v>3</v>
      </c>
      <c r="B12" s="7" t="s">
        <v>73</v>
      </c>
      <c r="C12" s="19">
        <f t="shared" si="1"/>
        <v>13500000</v>
      </c>
      <c r="D12" s="13"/>
      <c r="E12" s="13"/>
      <c r="F12" s="13"/>
      <c r="G12" s="13"/>
      <c r="H12" s="13"/>
      <c r="I12" s="21">
        <v>13500000</v>
      </c>
      <c r="J12" s="17"/>
    </row>
    <row r="13" spans="1:10" ht="30" customHeight="1" x14ac:dyDescent="0.25">
      <c r="A13" s="6">
        <v>4</v>
      </c>
      <c r="B13" s="7" t="s">
        <v>74</v>
      </c>
      <c r="C13" s="19">
        <f t="shared" si="1"/>
        <v>1700000</v>
      </c>
      <c r="D13" s="13">
        <v>1700000</v>
      </c>
      <c r="E13" s="17"/>
      <c r="F13" s="17"/>
      <c r="G13" s="17"/>
      <c r="H13" s="17"/>
      <c r="I13" s="21"/>
      <c r="J13" s="17"/>
    </row>
    <row r="14" spans="1:10" ht="31.5" customHeight="1" x14ac:dyDescent="0.25">
      <c r="A14" s="6">
        <v>5</v>
      </c>
      <c r="B14" s="7" t="s">
        <v>88</v>
      </c>
      <c r="C14" s="19">
        <f t="shared" si="1"/>
        <v>6000000</v>
      </c>
      <c r="D14" s="13"/>
      <c r="E14" s="13"/>
      <c r="F14" s="13"/>
      <c r="G14" s="13"/>
      <c r="H14" s="13">
        <v>6000000</v>
      </c>
      <c r="I14" s="21"/>
      <c r="J14" s="17"/>
    </row>
    <row r="15" spans="1:10" ht="27" customHeight="1" x14ac:dyDescent="0.25">
      <c r="A15" s="6">
        <v>6</v>
      </c>
      <c r="B15" s="7" t="s">
        <v>117</v>
      </c>
      <c r="C15" s="19">
        <f t="shared" si="1"/>
        <v>4500000</v>
      </c>
      <c r="D15" s="18"/>
      <c r="E15" s="18">
        <v>4500000</v>
      </c>
      <c r="F15" s="18"/>
      <c r="G15" s="18"/>
      <c r="H15" s="18"/>
      <c r="I15" s="21"/>
      <c r="J15" s="17"/>
    </row>
    <row r="16" spans="1:10" ht="28.5" customHeight="1" x14ac:dyDescent="0.25">
      <c r="A16" s="6">
        <v>7</v>
      </c>
      <c r="B16" s="7" t="s">
        <v>69</v>
      </c>
      <c r="C16" s="19">
        <f t="shared" si="1"/>
        <v>4134000</v>
      </c>
      <c r="D16" s="13">
        <v>4134000</v>
      </c>
      <c r="E16" s="13"/>
      <c r="F16" s="13"/>
      <c r="G16" s="13"/>
      <c r="H16" s="13"/>
      <c r="I16" s="21"/>
      <c r="J16" s="17"/>
    </row>
    <row r="17" spans="1:10" ht="42" customHeight="1" x14ac:dyDescent="0.25">
      <c r="A17" s="6">
        <v>8</v>
      </c>
      <c r="B17" s="10" t="s">
        <v>53</v>
      </c>
      <c r="C17" s="19">
        <f t="shared" si="1"/>
        <v>50000000</v>
      </c>
      <c r="D17" s="13"/>
      <c r="E17" s="13"/>
      <c r="F17" s="13"/>
      <c r="G17" s="13"/>
      <c r="H17" s="13">
        <v>50000000</v>
      </c>
      <c r="I17" s="21"/>
      <c r="J17" s="17"/>
    </row>
    <row r="18" spans="1:10" s="4" customFormat="1" ht="35.25" customHeight="1" x14ac:dyDescent="0.25">
      <c r="A18" s="3" t="s">
        <v>5</v>
      </c>
      <c r="B18" s="5" t="s">
        <v>4</v>
      </c>
      <c r="C18" s="2">
        <f>C19+C20+C21+C22+C23+C24+C25+C26+C27+C28+C29+C30+C31+C32+C33+C34+C35+C36+C37+C38+C39+C40</f>
        <v>374390643</v>
      </c>
      <c r="D18" s="2">
        <f t="shared" ref="D18:I18" si="2">D19+D20+D21+D22+D23+D24+D25+D26+D27+D28+D29+D30+D31+D32+D33+D34+D35+D36+D37+D38+D39+D40</f>
        <v>28556963</v>
      </c>
      <c r="E18" s="2">
        <f t="shared" si="2"/>
        <v>24000000</v>
      </c>
      <c r="F18" s="2">
        <f t="shared" si="2"/>
        <v>136000000</v>
      </c>
      <c r="G18" s="2">
        <f t="shared" si="2"/>
        <v>92782466</v>
      </c>
      <c r="H18" s="2">
        <f t="shared" si="2"/>
        <v>41400000</v>
      </c>
      <c r="I18" s="2">
        <f t="shared" si="2"/>
        <v>51651214</v>
      </c>
      <c r="J18" s="8"/>
    </row>
    <row r="19" spans="1:10" ht="42" customHeight="1" x14ac:dyDescent="0.25">
      <c r="A19" s="17">
        <v>1</v>
      </c>
      <c r="B19" s="7" t="s">
        <v>43</v>
      </c>
      <c r="C19" s="1">
        <f t="shared" ref="C19:C25" si="3">D19+E19+F19+G19+H19+I19</f>
        <v>10750000</v>
      </c>
      <c r="D19" s="13"/>
      <c r="E19" s="13"/>
      <c r="F19" s="13"/>
      <c r="G19" s="13"/>
      <c r="H19" s="13">
        <v>10750000</v>
      </c>
      <c r="I19" s="21"/>
      <c r="J19" s="17"/>
    </row>
    <row r="20" spans="1:10" ht="41.25" customHeight="1" x14ac:dyDescent="0.25">
      <c r="A20" s="17">
        <v>2</v>
      </c>
      <c r="B20" s="7" t="s">
        <v>100</v>
      </c>
      <c r="C20" s="19">
        <f t="shared" si="3"/>
        <v>15650000</v>
      </c>
      <c r="D20" s="13"/>
      <c r="E20" s="13"/>
      <c r="F20" s="13"/>
      <c r="G20" s="13"/>
      <c r="H20" s="13">
        <v>15650000</v>
      </c>
      <c r="I20" s="21"/>
      <c r="J20" s="17"/>
    </row>
    <row r="21" spans="1:10" ht="31.5" customHeight="1" x14ac:dyDescent="0.25">
      <c r="A21" s="17">
        <v>3</v>
      </c>
      <c r="B21" s="7" t="s">
        <v>75</v>
      </c>
      <c r="C21" s="19">
        <f t="shared" si="3"/>
        <v>2338000</v>
      </c>
      <c r="D21" s="13"/>
      <c r="E21" s="13"/>
      <c r="F21" s="13"/>
      <c r="G21" s="13"/>
      <c r="H21" s="13"/>
      <c r="I21" s="21">
        <v>2338000</v>
      </c>
      <c r="J21" s="17"/>
    </row>
    <row r="22" spans="1:10" ht="30" customHeight="1" x14ac:dyDescent="0.25">
      <c r="A22" s="17">
        <v>4</v>
      </c>
      <c r="B22" s="7" t="s">
        <v>30</v>
      </c>
      <c r="C22" s="19">
        <f t="shared" si="3"/>
        <v>2800000</v>
      </c>
      <c r="D22" s="13">
        <v>2800000</v>
      </c>
      <c r="E22" s="13"/>
      <c r="F22" s="13"/>
      <c r="G22" s="13"/>
      <c r="H22" s="13"/>
      <c r="I22" s="21"/>
      <c r="J22" s="17"/>
    </row>
    <row r="23" spans="1:10" ht="37.5" customHeight="1" x14ac:dyDescent="0.25">
      <c r="A23" s="6">
        <v>5</v>
      </c>
      <c r="B23" s="7" t="s">
        <v>31</v>
      </c>
      <c r="C23" s="19">
        <f t="shared" si="3"/>
        <v>2300000</v>
      </c>
      <c r="D23" s="13"/>
      <c r="E23" s="13"/>
      <c r="F23" s="13"/>
      <c r="G23" s="13"/>
      <c r="H23" s="13"/>
      <c r="I23" s="21">
        <v>2300000</v>
      </c>
      <c r="J23" s="17"/>
    </row>
    <row r="24" spans="1:10" ht="26.25" customHeight="1" x14ac:dyDescent="0.25">
      <c r="A24" s="17">
        <v>6</v>
      </c>
      <c r="B24" s="7" t="s">
        <v>77</v>
      </c>
      <c r="C24" s="19">
        <f t="shared" si="3"/>
        <v>2300000</v>
      </c>
      <c r="D24" s="13">
        <v>2300000</v>
      </c>
      <c r="E24" s="13"/>
      <c r="F24" s="13"/>
      <c r="G24" s="13"/>
      <c r="H24" s="13"/>
      <c r="I24" s="21"/>
      <c r="J24" s="17"/>
    </row>
    <row r="25" spans="1:10" ht="26.25" customHeight="1" x14ac:dyDescent="0.25">
      <c r="A25" s="6">
        <v>7</v>
      </c>
      <c r="B25" s="7" t="s">
        <v>76</v>
      </c>
      <c r="C25" s="19">
        <f t="shared" si="3"/>
        <v>10000000</v>
      </c>
      <c r="D25" s="13"/>
      <c r="E25" s="13"/>
      <c r="F25" s="13"/>
      <c r="G25" s="13"/>
      <c r="H25" s="13">
        <v>10000000</v>
      </c>
      <c r="I25" s="21"/>
      <c r="J25" s="17"/>
    </row>
    <row r="26" spans="1:10" ht="59.25" customHeight="1" x14ac:dyDescent="0.25">
      <c r="A26" s="6">
        <v>8</v>
      </c>
      <c r="B26" s="7" t="s">
        <v>121</v>
      </c>
      <c r="C26" s="25">
        <f>D26+G26+I26</f>
        <v>142857143</v>
      </c>
      <c r="D26" s="32">
        <v>9154463</v>
      </c>
      <c r="E26" s="13"/>
      <c r="F26" s="13"/>
      <c r="G26" s="32">
        <v>92782466</v>
      </c>
      <c r="H26" s="13"/>
      <c r="I26" s="21">
        <v>40920214</v>
      </c>
      <c r="J26" s="17"/>
    </row>
    <row r="27" spans="1:10" ht="28.5" customHeight="1" x14ac:dyDescent="0.25">
      <c r="A27" s="6">
        <v>9</v>
      </c>
      <c r="B27" s="7" t="s">
        <v>108</v>
      </c>
      <c r="C27" s="25"/>
      <c r="D27" s="33"/>
      <c r="E27" s="13"/>
      <c r="F27" s="13"/>
      <c r="G27" s="33"/>
      <c r="H27" s="13"/>
      <c r="I27" s="21"/>
      <c r="J27" s="17"/>
    </row>
    <row r="28" spans="1:10" ht="28.5" customHeight="1" x14ac:dyDescent="0.25">
      <c r="A28" s="6">
        <v>10</v>
      </c>
      <c r="B28" s="7" t="s">
        <v>33</v>
      </c>
      <c r="C28" s="25"/>
      <c r="D28" s="34"/>
      <c r="E28" s="13"/>
      <c r="F28" s="13"/>
      <c r="G28" s="34"/>
      <c r="H28" s="13"/>
      <c r="I28" s="21"/>
      <c r="J28" s="17"/>
    </row>
    <row r="29" spans="1:10" ht="28.5" customHeight="1" x14ac:dyDescent="0.25">
      <c r="A29" s="17">
        <v>11</v>
      </c>
      <c r="B29" s="7" t="s">
        <v>63</v>
      </c>
      <c r="C29" s="1">
        <f t="shared" ref="C29:C40" si="4">D29+E29+F29+G29+H29+I29</f>
        <v>5000000</v>
      </c>
      <c r="D29" s="13"/>
      <c r="E29" s="13"/>
      <c r="F29" s="13"/>
      <c r="G29" s="13"/>
      <c r="H29" s="13">
        <v>5000000</v>
      </c>
      <c r="I29" s="21"/>
      <c r="J29" s="17"/>
    </row>
    <row r="30" spans="1:10" ht="28.5" customHeight="1" x14ac:dyDescent="0.25">
      <c r="A30" s="17">
        <v>12</v>
      </c>
      <c r="B30" s="7" t="s">
        <v>61</v>
      </c>
      <c r="C30" s="19">
        <f t="shared" si="4"/>
        <v>3402000</v>
      </c>
      <c r="D30" s="13">
        <v>3402000</v>
      </c>
      <c r="E30" s="13"/>
      <c r="F30" s="13"/>
      <c r="G30" s="13"/>
      <c r="H30" s="13"/>
      <c r="I30" s="21"/>
      <c r="J30" s="17"/>
    </row>
    <row r="31" spans="1:10" ht="28.5" customHeight="1" x14ac:dyDescent="0.25">
      <c r="A31" s="6">
        <v>13</v>
      </c>
      <c r="B31" s="7" t="s">
        <v>60</v>
      </c>
      <c r="C31" s="19">
        <f t="shared" si="4"/>
        <v>5105000</v>
      </c>
      <c r="D31" s="13">
        <v>5105000</v>
      </c>
      <c r="E31" s="13"/>
      <c r="F31" s="13"/>
      <c r="G31" s="13"/>
      <c r="H31" s="13"/>
      <c r="I31" s="21"/>
      <c r="J31" s="17"/>
    </row>
    <row r="32" spans="1:10" ht="28.5" customHeight="1" x14ac:dyDescent="0.25">
      <c r="A32" s="6">
        <v>14</v>
      </c>
      <c r="B32" s="7" t="s">
        <v>32</v>
      </c>
      <c r="C32" s="19">
        <f t="shared" si="4"/>
        <v>16000000</v>
      </c>
      <c r="D32" s="13"/>
      <c r="E32" s="13"/>
      <c r="F32" s="13">
        <v>16000000</v>
      </c>
      <c r="G32" s="13"/>
      <c r="H32" s="13"/>
      <c r="I32" s="21"/>
      <c r="J32" s="17"/>
    </row>
    <row r="33" spans="1:10" ht="28.5" customHeight="1" x14ac:dyDescent="0.25">
      <c r="A33" s="6">
        <v>15</v>
      </c>
      <c r="B33" s="7" t="s">
        <v>66</v>
      </c>
      <c r="C33" s="19">
        <f t="shared" si="4"/>
        <v>3228500</v>
      </c>
      <c r="D33" s="13">
        <v>3228500</v>
      </c>
      <c r="E33" s="13"/>
      <c r="F33" s="13"/>
      <c r="G33" s="13"/>
      <c r="H33" s="13"/>
      <c r="I33" s="21"/>
      <c r="J33" s="17"/>
    </row>
    <row r="34" spans="1:10" ht="42" customHeight="1" x14ac:dyDescent="0.25">
      <c r="A34" s="17">
        <v>16</v>
      </c>
      <c r="B34" s="10" t="s">
        <v>55</v>
      </c>
      <c r="C34" s="19">
        <f t="shared" si="4"/>
        <v>120000000</v>
      </c>
      <c r="D34" s="13"/>
      <c r="E34" s="13"/>
      <c r="F34" s="13">
        <v>120000000</v>
      </c>
      <c r="G34" s="13"/>
      <c r="H34" s="13"/>
      <c r="I34" s="21"/>
      <c r="J34" s="17"/>
    </row>
    <row r="35" spans="1:10" ht="24.75" customHeight="1" x14ac:dyDescent="0.25">
      <c r="A35" s="6">
        <v>17</v>
      </c>
      <c r="B35" s="7" t="s">
        <v>96</v>
      </c>
      <c r="C35" s="19">
        <f t="shared" si="4"/>
        <v>2593000</v>
      </c>
      <c r="D35" s="17"/>
      <c r="E35" s="17"/>
      <c r="F35" s="17"/>
      <c r="G35" s="17"/>
      <c r="H35" s="17"/>
      <c r="I35" s="21">
        <v>2593000</v>
      </c>
      <c r="J35" s="17"/>
    </row>
    <row r="36" spans="1:10" ht="24.75" customHeight="1" x14ac:dyDescent="0.25">
      <c r="A36" s="6">
        <v>18</v>
      </c>
      <c r="B36" s="7" t="s">
        <v>34</v>
      </c>
      <c r="C36" s="19">
        <f t="shared" si="4"/>
        <v>3500000</v>
      </c>
      <c r="D36" s="17"/>
      <c r="E36" s="13"/>
      <c r="F36" s="17"/>
      <c r="G36" s="17"/>
      <c r="H36" s="17"/>
      <c r="I36" s="21">
        <v>3500000</v>
      </c>
      <c r="J36" s="17"/>
    </row>
    <row r="37" spans="1:10" ht="24.75" customHeight="1" x14ac:dyDescent="0.25">
      <c r="A37" s="17">
        <v>19</v>
      </c>
      <c r="B37" s="7" t="s">
        <v>35</v>
      </c>
      <c r="C37" s="19">
        <f t="shared" si="4"/>
        <v>24000000</v>
      </c>
      <c r="D37" s="13"/>
      <c r="E37" s="13">
        <v>24000000</v>
      </c>
      <c r="F37" s="13"/>
      <c r="G37" s="13"/>
      <c r="H37" s="13"/>
      <c r="I37" s="21"/>
      <c r="J37" s="17"/>
    </row>
    <row r="38" spans="1:10" ht="24.75" customHeight="1" x14ac:dyDescent="0.25">
      <c r="A38" s="6">
        <v>20</v>
      </c>
      <c r="B38" s="7" t="s">
        <v>62</v>
      </c>
      <c r="C38" s="19">
        <f t="shared" si="4"/>
        <v>867000</v>
      </c>
      <c r="D38" s="13">
        <v>867000</v>
      </c>
      <c r="E38" s="13"/>
      <c r="F38" s="13"/>
      <c r="G38" s="13"/>
      <c r="H38" s="13"/>
      <c r="I38" s="21"/>
      <c r="J38" s="17"/>
    </row>
    <row r="39" spans="1:10" ht="24.75" customHeight="1" x14ac:dyDescent="0.25">
      <c r="A39" s="17">
        <v>21</v>
      </c>
      <c r="B39" s="7" t="s">
        <v>36</v>
      </c>
      <c r="C39" s="19">
        <f t="shared" si="4"/>
        <v>1500000</v>
      </c>
      <c r="D39" s="13">
        <v>1500000</v>
      </c>
      <c r="E39" s="13"/>
      <c r="F39" s="13"/>
      <c r="G39" s="13"/>
      <c r="H39" s="13"/>
      <c r="I39" s="21"/>
      <c r="J39" s="17"/>
    </row>
    <row r="40" spans="1:10" ht="24.75" customHeight="1" x14ac:dyDescent="0.25">
      <c r="A40" s="17">
        <v>22</v>
      </c>
      <c r="B40" s="7" t="s">
        <v>111</v>
      </c>
      <c r="C40" s="19">
        <f t="shared" si="4"/>
        <v>200000</v>
      </c>
      <c r="D40" s="13">
        <v>200000</v>
      </c>
      <c r="E40" s="13"/>
      <c r="F40" s="13"/>
      <c r="G40" s="13"/>
      <c r="H40" s="13"/>
      <c r="I40" s="21"/>
      <c r="J40" s="17"/>
    </row>
    <row r="41" spans="1:10" s="4" customFormat="1" ht="38.25" customHeight="1" x14ac:dyDescent="0.25">
      <c r="A41" s="3" t="s">
        <v>6</v>
      </c>
      <c r="B41" s="5" t="s">
        <v>25</v>
      </c>
      <c r="C41" s="2">
        <f>C42+C43+C44+C45+C48</f>
        <v>447459090</v>
      </c>
      <c r="D41" s="2">
        <f t="shared" ref="D41:I41" si="5">D42+D43+D44+D45+D48</f>
        <v>62050000</v>
      </c>
      <c r="E41" s="2">
        <f t="shared" si="5"/>
        <v>280000000</v>
      </c>
      <c r="F41" s="2">
        <f t="shared" si="5"/>
        <v>0</v>
      </c>
      <c r="G41" s="2">
        <f t="shared" si="5"/>
        <v>40909090</v>
      </c>
      <c r="H41" s="2">
        <f t="shared" si="5"/>
        <v>44500000</v>
      </c>
      <c r="I41" s="2">
        <f t="shared" si="5"/>
        <v>0</v>
      </c>
      <c r="J41" s="8"/>
    </row>
    <row r="42" spans="1:10" ht="30.75" customHeight="1" x14ac:dyDescent="0.25">
      <c r="A42" s="6">
        <v>1</v>
      </c>
      <c r="B42" s="7" t="s">
        <v>37</v>
      </c>
      <c r="C42" s="1">
        <v>300000000</v>
      </c>
      <c r="D42" s="13"/>
      <c r="E42" s="13">
        <v>280000000</v>
      </c>
      <c r="F42" s="13"/>
      <c r="G42" s="13"/>
      <c r="H42" s="13"/>
      <c r="I42" s="21"/>
      <c r="J42" s="17"/>
    </row>
    <row r="43" spans="1:10" ht="23.25" customHeight="1" x14ac:dyDescent="0.25">
      <c r="A43" s="6">
        <v>2</v>
      </c>
      <c r="B43" s="7" t="s">
        <v>70</v>
      </c>
      <c r="C43" s="19">
        <f>D43+E43+F43+G43+H43+I43</f>
        <v>44500000</v>
      </c>
      <c r="D43" s="13"/>
      <c r="E43" s="13"/>
      <c r="F43" s="13"/>
      <c r="G43" s="13"/>
      <c r="H43" s="13">
        <v>44500000</v>
      </c>
      <c r="I43" s="21"/>
      <c r="J43" s="17"/>
    </row>
    <row r="44" spans="1:10" ht="42.75" customHeight="1" x14ac:dyDescent="0.25">
      <c r="A44" s="6">
        <v>3</v>
      </c>
      <c r="B44" s="7" t="s">
        <v>38</v>
      </c>
      <c r="C44" s="19">
        <f>D44+E44+F44+G44+H44+I44</f>
        <v>1000000</v>
      </c>
      <c r="D44" s="13">
        <v>1000000</v>
      </c>
      <c r="E44" s="13"/>
      <c r="F44" s="13"/>
      <c r="G44" s="13"/>
      <c r="H44" s="13"/>
      <c r="I44" s="21"/>
      <c r="J44" s="17"/>
    </row>
    <row r="45" spans="1:10" ht="74.25" customHeight="1" x14ac:dyDescent="0.25">
      <c r="A45" s="6">
        <v>4</v>
      </c>
      <c r="B45" s="5" t="s">
        <v>122</v>
      </c>
      <c r="C45" s="25">
        <f>D45+E45+F45+G45+H45+I45</f>
        <v>93909090</v>
      </c>
      <c r="D45" s="32">
        <v>53000000</v>
      </c>
      <c r="E45" s="13"/>
      <c r="F45" s="13"/>
      <c r="G45" s="32">
        <v>40909090</v>
      </c>
      <c r="H45" s="13"/>
      <c r="I45" s="21"/>
      <c r="J45" s="17"/>
    </row>
    <row r="46" spans="1:10" ht="23.25" customHeight="1" x14ac:dyDescent="0.25">
      <c r="A46" s="6">
        <v>5</v>
      </c>
      <c r="B46" s="7" t="s">
        <v>105</v>
      </c>
      <c r="C46" s="25"/>
      <c r="D46" s="33"/>
      <c r="E46" s="13"/>
      <c r="F46" s="13"/>
      <c r="G46" s="33"/>
      <c r="H46" s="13"/>
      <c r="I46" s="21"/>
      <c r="J46" s="17"/>
    </row>
    <row r="47" spans="1:10" ht="23.25" customHeight="1" x14ac:dyDescent="0.25">
      <c r="A47" s="6">
        <v>6</v>
      </c>
      <c r="B47" s="7" t="s">
        <v>106</v>
      </c>
      <c r="C47" s="25"/>
      <c r="D47" s="34"/>
      <c r="E47" s="13"/>
      <c r="F47" s="13"/>
      <c r="G47" s="34"/>
      <c r="H47" s="13"/>
      <c r="I47" s="21"/>
      <c r="J47" s="17"/>
    </row>
    <row r="48" spans="1:10" ht="23.25" customHeight="1" x14ac:dyDescent="0.25">
      <c r="A48" s="6">
        <v>7</v>
      </c>
      <c r="B48" s="7" t="s">
        <v>56</v>
      </c>
      <c r="C48" s="1">
        <f>D48+E48+F48+G48+H48+I48</f>
        <v>8050000</v>
      </c>
      <c r="D48" s="13">
        <v>8050000</v>
      </c>
      <c r="E48" s="13"/>
      <c r="F48" s="13"/>
      <c r="G48" s="13"/>
      <c r="H48" s="13"/>
      <c r="I48" s="21"/>
      <c r="J48" s="17"/>
    </row>
    <row r="49" spans="1:10" s="4" customFormat="1" ht="29.25" customHeight="1" x14ac:dyDescent="0.25">
      <c r="A49" s="3" t="s">
        <v>7</v>
      </c>
      <c r="B49" s="5" t="s">
        <v>78</v>
      </c>
      <c r="C49" s="2">
        <f>C50+C51+C52</f>
        <v>34180000</v>
      </c>
      <c r="D49" s="2">
        <f t="shared" ref="D49:I49" si="6">D50+D51+D52</f>
        <v>180000</v>
      </c>
      <c r="E49" s="2">
        <f t="shared" si="6"/>
        <v>19000000</v>
      </c>
      <c r="F49" s="2">
        <f t="shared" si="6"/>
        <v>0</v>
      </c>
      <c r="G49" s="2">
        <f t="shared" si="6"/>
        <v>0</v>
      </c>
      <c r="H49" s="2">
        <f t="shared" si="6"/>
        <v>0</v>
      </c>
      <c r="I49" s="2">
        <f t="shared" si="6"/>
        <v>15000000</v>
      </c>
      <c r="J49" s="8"/>
    </row>
    <row r="50" spans="1:10" ht="42" customHeight="1" x14ac:dyDescent="0.25">
      <c r="A50" s="6">
        <v>1</v>
      </c>
      <c r="B50" s="7" t="s">
        <v>90</v>
      </c>
      <c r="C50" s="1">
        <f>D50+E50+F50+G50+H50+I50</f>
        <v>180000</v>
      </c>
      <c r="D50" s="13">
        <v>180000</v>
      </c>
      <c r="E50" s="13"/>
      <c r="F50" s="13"/>
      <c r="G50" s="13"/>
      <c r="H50" s="13"/>
      <c r="I50" s="21"/>
      <c r="J50" s="17"/>
    </row>
    <row r="51" spans="1:10" ht="31.5" customHeight="1" x14ac:dyDescent="0.25">
      <c r="A51" s="6">
        <v>2</v>
      </c>
      <c r="B51" s="7" t="s">
        <v>113</v>
      </c>
      <c r="C51" s="19">
        <f>D51+E51+F51+G51+H51+I51</f>
        <v>19000000</v>
      </c>
      <c r="D51" s="13"/>
      <c r="E51" s="13">
        <v>19000000</v>
      </c>
      <c r="F51" s="13"/>
      <c r="G51" s="13"/>
      <c r="H51" s="13"/>
      <c r="I51" s="21"/>
      <c r="J51" s="17"/>
    </row>
    <row r="52" spans="1:10" ht="31.5" customHeight="1" x14ac:dyDescent="0.25">
      <c r="A52" s="6">
        <v>3</v>
      </c>
      <c r="B52" s="7" t="s">
        <v>132</v>
      </c>
      <c r="C52" s="19">
        <f>D52+E52+F52+G52+H52+I52</f>
        <v>15000000</v>
      </c>
      <c r="D52" s="13"/>
      <c r="E52" s="13"/>
      <c r="F52" s="13"/>
      <c r="G52" s="13"/>
      <c r="H52" s="13"/>
      <c r="I52" s="21">
        <v>15000000</v>
      </c>
      <c r="J52" s="17"/>
    </row>
    <row r="53" spans="1:10" s="4" customFormat="1" ht="92.25" customHeight="1" x14ac:dyDescent="0.25">
      <c r="A53" s="3" t="s">
        <v>9</v>
      </c>
      <c r="B53" s="5" t="s">
        <v>8</v>
      </c>
      <c r="C53" s="2">
        <f>C54+C55+C56+C57+C58+C59+C60+C61+C62+C64+C65+C66+C67+C68+C69+C70+C71+C72+C63</f>
        <v>921673905</v>
      </c>
      <c r="D53" s="2">
        <f t="shared" ref="D53:I53" si="7">D54+D55+D56+D57+D58+D59+D60+D61+D62+D64+D65+D66+D67+D68+D69+D70+D71+D72+D63</f>
        <v>234800330</v>
      </c>
      <c r="E53" s="2">
        <f t="shared" si="7"/>
        <v>166666000</v>
      </c>
      <c r="F53" s="2">
        <f t="shared" si="7"/>
        <v>0</v>
      </c>
      <c r="G53" s="2">
        <f t="shared" si="7"/>
        <v>295600000</v>
      </c>
      <c r="H53" s="2">
        <f t="shared" si="7"/>
        <v>60200000</v>
      </c>
      <c r="I53" s="2">
        <f t="shared" si="7"/>
        <v>164407575</v>
      </c>
      <c r="J53" s="8"/>
    </row>
    <row r="54" spans="1:10" ht="39.75" customHeight="1" x14ac:dyDescent="0.25">
      <c r="A54" s="17">
        <v>1</v>
      </c>
      <c r="B54" s="5" t="s">
        <v>127</v>
      </c>
      <c r="C54" s="1">
        <f t="shared" ref="C54:C72" si="8">D54+E54+F54+G54+H54+I54</f>
        <v>224356000</v>
      </c>
      <c r="D54" s="13">
        <v>32017800</v>
      </c>
      <c r="E54" s="13"/>
      <c r="F54" s="13"/>
      <c r="G54" s="13">
        <v>28600000</v>
      </c>
      <c r="H54" s="13"/>
      <c r="I54" s="21">
        <v>163738200</v>
      </c>
      <c r="J54" s="17"/>
    </row>
    <row r="55" spans="1:10" ht="27.75" customHeight="1" x14ac:dyDescent="0.25">
      <c r="A55" s="17">
        <v>2</v>
      </c>
      <c r="B55" s="7" t="s">
        <v>64</v>
      </c>
      <c r="C55" s="19">
        <f t="shared" si="8"/>
        <v>23000000</v>
      </c>
      <c r="D55" s="13"/>
      <c r="E55" s="13"/>
      <c r="F55" s="13"/>
      <c r="G55" s="13"/>
      <c r="H55" s="13">
        <v>23000000</v>
      </c>
      <c r="I55" s="21"/>
      <c r="J55" s="17"/>
    </row>
    <row r="56" spans="1:10" ht="27.75" customHeight="1" x14ac:dyDescent="0.25">
      <c r="A56" s="17">
        <v>3</v>
      </c>
      <c r="B56" s="7" t="s">
        <v>59</v>
      </c>
      <c r="C56" s="19">
        <f t="shared" si="8"/>
        <v>14700000</v>
      </c>
      <c r="D56" s="13"/>
      <c r="E56" s="13"/>
      <c r="F56" s="13"/>
      <c r="G56" s="13"/>
      <c r="H56" s="13">
        <v>14700000</v>
      </c>
      <c r="I56" s="21"/>
      <c r="J56" s="17"/>
    </row>
    <row r="57" spans="1:10" ht="27.75" customHeight="1" x14ac:dyDescent="0.25">
      <c r="A57" s="17">
        <v>4</v>
      </c>
      <c r="B57" s="7" t="s">
        <v>110</v>
      </c>
      <c r="C57" s="19">
        <f t="shared" si="8"/>
        <v>250000</v>
      </c>
      <c r="D57" s="13">
        <v>250000</v>
      </c>
      <c r="E57" s="13"/>
      <c r="F57" s="13"/>
      <c r="G57" s="13"/>
      <c r="H57" s="13"/>
      <c r="I57" s="21"/>
      <c r="J57" s="17"/>
    </row>
    <row r="58" spans="1:10" ht="40.5" customHeight="1" x14ac:dyDescent="0.25">
      <c r="A58" s="17">
        <v>5</v>
      </c>
      <c r="B58" s="5" t="s">
        <v>123</v>
      </c>
      <c r="C58" s="19">
        <f t="shared" si="8"/>
        <v>171800000</v>
      </c>
      <c r="D58" s="13">
        <v>54800000</v>
      </c>
      <c r="E58" s="13"/>
      <c r="F58" s="13"/>
      <c r="G58" s="13">
        <v>117000000</v>
      </c>
      <c r="H58" s="13"/>
      <c r="I58" s="21"/>
      <c r="J58" s="17"/>
    </row>
    <row r="59" spans="1:10" ht="32.25" customHeight="1" x14ac:dyDescent="0.25">
      <c r="A59" s="17">
        <v>6</v>
      </c>
      <c r="B59" s="7" t="s">
        <v>71</v>
      </c>
      <c r="C59" s="19">
        <f t="shared" si="8"/>
        <v>1000000</v>
      </c>
      <c r="D59" s="13">
        <v>1000000</v>
      </c>
      <c r="E59" s="17"/>
      <c r="F59" s="17"/>
      <c r="G59" s="17"/>
      <c r="H59" s="17"/>
      <c r="I59" s="21"/>
      <c r="J59" s="17"/>
    </row>
    <row r="60" spans="1:10" ht="27.75" customHeight="1" x14ac:dyDescent="0.25">
      <c r="A60" s="17">
        <v>7</v>
      </c>
      <c r="B60" s="7" t="s">
        <v>101</v>
      </c>
      <c r="C60" s="19">
        <f t="shared" si="8"/>
        <v>250000</v>
      </c>
      <c r="D60" s="13">
        <v>250000</v>
      </c>
      <c r="E60" s="13"/>
      <c r="F60" s="13"/>
      <c r="G60" s="13"/>
      <c r="H60" s="13"/>
      <c r="I60" s="21"/>
      <c r="J60" s="17"/>
    </row>
    <row r="61" spans="1:10" ht="40.5" customHeight="1" x14ac:dyDescent="0.25">
      <c r="A61" s="17">
        <v>8</v>
      </c>
      <c r="B61" s="7" t="s">
        <v>68</v>
      </c>
      <c r="C61" s="19">
        <f t="shared" si="8"/>
        <v>1000000</v>
      </c>
      <c r="D61" s="13">
        <v>1000000</v>
      </c>
      <c r="E61" s="17"/>
      <c r="F61" s="17"/>
      <c r="G61" s="17"/>
      <c r="H61" s="17"/>
      <c r="I61" s="21"/>
      <c r="J61" s="17"/>
    </row>
    <row r="62" spans="1:10" ht="29.25" customHeight="1" x14ac:dyDescent="0.25">
      <c r="A62" s="17">
        <v>9</v>
      </c>
      <c r="B62" s="7" t="s">
        <v>79</v>
      </c>
      <c r="C62" s="19">
        <f t="shared" si="8"/>
        <v>83333000</v>
      </c>
      <c r="D62" s="13"/>
      <c r="E62" s="13">
        <v>83333000</v>
      </c>
      <c r="F62" s="13"/>
      <c r="G62" s="13"/>
      <c r="H62" s="13"/>
      <c r="I62" s="21"/>
      <c r="J62" s="17"/>
    </row>
    <row r="63" spans="1:10" ht="29.25" customHeight="1" x14ac:dyDescent="0.25">
      <c r="A63" s="17">
        <v>10</v>
      </c>
      <c r="B63" s="7" t="s">
        <v>118</v>
      </c>
      <c r="C63" s="23">
        <f t="shared" si="8"/>
        <v>83333000</v>
      </c>
      <c r="D63" s="22"/>
      <c r="E63" s="22">
        <v>83333000</v>
      </c>
      <c r="F63" s="22"/>
      <c r="G63" s="22"/>
      <c r="H63" s="22"/>
      <c r="I63" s="22"/>
      <c r="J63" s="17"/>
    </row>
    <row r="64" spans="1:10" ht="29.25" customHeight="1" x14ac:dyDescent="0.25">
      <c r="A64" s="17">
        <v>11</v>
      </c>
      <c r="B64" s="7" t="s">
        <v>42</v>
      </c>
      <c r="C64" s="19">
        <f t="shared" si="8"/>
        <v>10000000</v>
      </c>
      <c r="D64" s="13"/>
      <c r="E64" s="13"/>
      <c r="F64" s="13"/>
      <c r="G64" s="13"/>
      <c r="H64" s="13">
        <v>10000000</v>
      </c>
      <c r="I64" s="21"/>
      <c r="J64" s="17"/>
    </row>
    <row r="65" spans="1:10" ht="29.25" customHeight="1" x14ac:dyDescent="0.25">
      <c r="A65" s="17">
        <v>12</v>
      </c>
      <c r="B65" s="7" t="s">
        <v>57</v>
      </c>
      <c r="C65" s="19">
        <f t="shared" si="8"/>
        <v>2500000</v>
      </c>
      <c r="D65" s="17"/>
      <c r="E65" s="17"/>
      <c r="F65" s="17"/>
      <c r="G65" s="17"/>
      <c r="H65" s="13">
        <v>2500000</v>
      </c>
      <c r="I65" s="21"/>
      <c r="J65" s="17"/>
    </row>
    <row r="66" spans="1:10" ht="29.25" customHeight="1" x14ac:dyDescent="0.25">
      <c r="A66" s="17">
        <v>13</v>
      </c>
      <c r="B66" s="7" t="s">
        <v>97</v>
      </c>
      <c r="C66" s="19">
        <f t="shared" si="8"/>
        <v>300000</v>
      </c>
      <c r="D66" s="13">
        <v>300000</v>
      </c>
      <c r="E66" s="13"/>
      <c r="F66" s="13"/>
      <c r="G66" s="13"/>
      <c r="H66" s="13"/>
      <c r="I66" s="21"/>
      <c r="J66" s="17"/>
    </row>
    <row r="67" spans="1:10" ht="45" customHeight="1" x14ac:dyDescent="0.25">
      <c r="A67" s="17">
        <v>14</v>
      </c>
      <c r="B67" s="7" t="s">
        <v>44</v>
      </c>
      <c r="C67" s="19">
        <f t="shared" si="8"/>
        <v>5000000</v>
      </c>
      <c r="D67" s="13"/>
      <c r="E67" s="13"/>
      <c r="F67" s="13"/>
      <c r="G67" s="13"/>
      <c r="H67" s="13">
        <v>5000000</v>
      </c>
      <c r="I67" s="21"/>
      <c r="J67" s="17"/>
    </row>
    <row r="68" spans="1:10" ht="41.25" customHeight="1" x14ac:dyDescent="0.25">
      <c r="A68" s="17">
        <v>15</v>
      </c>
      <c r="B68" s="7" t="s">
        <v>45</v>
      </c>
      <c r="C68" s="19">
        <f t="shared" si="8"/>
        <v>5000000</v>
      </c>
      <c r="D68" s="13"/>
      <c r="E68" s="13"/>
      <c r="F68" s="13"/>
      <c r="G68" s="13"/>
      <c r="H68" s="13">
        <v>5000000</v>
      </c>
      <c r="I68" s="21"/>
      <c r="J68" s="17"/>
    </row>
    <row r="69" spans="1:10" ht="42" customHeight="1" x14ac:dyDescent="0.25">
      <c r="A69" s="17">
        <v>16</v>
      </c>
      <c r="B69" s="5" t="s">
        <v>124</v>
      </c>
      <c r="C69" s="19">
        <f t="shared" si="8"/>
        <v>255280000</v>
      </c>
      <c r="D69" s="13">
        <v>105280000</v>
      </c>
      <c r="E69" s="13"/>
      <c r="F69" s="13"/>
      <c r="G69" s="13">
        <v>150000000</v>
      </c>
      <c r="H69" s="13"/>
      <c r="I69" s="21"/>
      <c r="J69" s="17"/>
    </row>
    <row r="70" spans="1:10" ht="26.25" customHeight="1" x14ac:dyDescent="0.25">
      <c r="A70" s="17">
        <v>17</v>
      </c>
      <c r="B70" s="7" t="s">
        <v>80</v>
      </c>
      <c r="C70" s="19">
        <f t="shared" si="8"/>
        <v>35000000</v>
      </c>
      <c r="D70" s="13">
        <v>35000000</v>
      </c>
      <c r="E70" s="13"/>
      <c r="F70" s="13"/>
      <c r="G70" s="13"/>
      <c r="H70" s="13"/>
      <c r="I70" s="21"/>
      <c r="J70" s="17"/>
    </row>
    <row r="71" spans="1:10" ht="27.75" customHeight="1" x14ac:dyDescent="0.25">
      <c r="A71" s="17">
        <v>18</v>
      </c>
      <c r="B71" s="7" t="s">
        <v>107</v>
      </c>
      <c r="C71" s="19">
        <f t="shared" si="8"/>
        <v>4900000</v>
      </c>
      <c r="D71" s="13">
        <v>4900000</v>
      </c>
      <c r="E71" s="13"/>
      <c r="F71" s="13"/>
      <c r="G71" s="13"/>
      <c r="H71" s="13"/>
      <c r="I71" s="21"/>
      <c r="J71" s="17"/>
    </row>
    <row r="72" spans="1:10" ht="29.25" customHeight="1" x14ac:dyDescent="0.25">
      <c r="A72" s="17">
        <v>19</v>
      </c>
      <c r="B72" s="7" t="s">
        <v>109</v>
      </c>
      <c r="C72" s="19">
        <f t="shared" si="8"/>
        <v>671905</v>
      </c>
      <c r="D72" s="13">
        <v>2530</v>
      </c>
      <c r="E72" s="13"/>
      <c r="F72" s="13"/>
      <c r="G72" s="13"/>
      <c r="H72" s="13"/>
      <c r="I72" s="21">
        <v>669375</v>
      </c>
      <c r="J72" s="17"/>
    </row>
    <row r="73" spans="1:10" s="4" customFormat="1" ht="63" customHeight="1" x14ac:dyDescent="0.25">
      <c r="A73" s="3" t="s">
        <v>10</v>
      </c>
      <c r="B73" s="5" t="s">
        <v>11</v>
      </c>
      <c r="C73" s="2">
        <f>C74+C75+C77+C78+C79+C80+C81+C82+C76</f>
        <v>811640000</v>
      </c>
      <c r="D73" s="2">
        <f t="shared" ref="D73:I73" si="9">D74+D75+D77+D78+D79+D80+D81+D82+D76</f>
        <v>121940000</v>
      </c>
      <c r="E73" s="2">
        <f t="shared" si="9"/>
        <v>0</v>
      </c>
      <c r="F73" s="2">
        <f t="shared" si="9"/>
        <v>150000000</v>
      </c>
      <c r="G73" s="2">
        <f t="shared" si="9"/>
        <v>375000000</v>
      </c>
      <c r="H73" s="2">
        <f t="shared" si="9"/>
        <v>0</v>
      </c>
      <c r="I73" s="2">
        <f t="shared" si="9"/>
        <v>164700000</v>
      </c>
      <c r="J73" s="8"/>
    </row>
    <row r="74" spans="1:10" ht="26.25" customHeight="1" x14ac:dyDescent="0.25">
      <c r="A74" s="17">
        <v>1</v>
      </c>
      <c r="B74" s="10" t="s">
        <v>29</v>
      </c>
      <c r="C74" s="1">
        <f t="shared" ref="C74:C82" si="10">D74+E74+F74+G74+H74+I74</f>
        <v>4700000</v>
      </c>
      <c r="D74" s="13"/>
      <c r="E74" s="13"/>
      <c r="F74" s="13"/>
      <c r="G74" s="13"/>
      <c r="H74" s="13"/>
      <c r="I74" s="21">
        <v>4700000</v>
      </c>
      <c r="J74" s="17"/>
    </row>
    <row r="75" spans="1:10" ht="30.75" customHeight="1" x14ac:dyDescent="0.25">
      <c r="A75" s="17">
        <v>2</v>
      </c>
      <c r="B75" s="10" t="s">
        <v>98</v>
      </c>
      <c r="C75" s="19">
        <f t="shared" si="10"/>
        <v>300000</v>
      </c>
      <c r="D75" s="13">
        <v>300000</v>
      </c>
      <c r="E75" s="13"/>
      <c r="F75" s="13"/>
      <c r="G75" s="13"/>
      <c r="H75" s="13"/>
      <c r="I75" s="21"/>
      <c r="J75" s="17"/>
    </row>
    <row r="76" spans="1:10" ht="40.5" customHeight="1" x14ac:dyDescent="0.25">
      <c r="A76" s="17">
        <v>3</v>
      </c>
      <c r="B76" s="15" t="s">
        <v>125</v>
      </c>
      <c r="C76" s="19">
        <f t="shared" si="10"/>
        <v>131000000</v>
      </c>
      <c r="D76" s="13">
        <v>56000000</v>
      </c>
      <c r="E76" s="13"/>
      <c r="F76" s="13"/>
      <c r="G76" s="13">
        <v>75000000</v>
      </c>
      <c r="H76" s="13"/>
      <c r="I76" s="21"/>
      <c r="J76" s="17"/>
    </row>
    <row r="77" spans="1:10" ht="56.25" customHeight="1" x14ac:dyDescent="0.25">
      <c r="A77" s="17">
        <v>4</v>
      </c>
      <c r="B77" s="15" t="s">
        <v>126</v>
      </c>
      <c r="C77" s="19">
        <f t="shared" si="10"/>
        <v>511640000</v>
      </c>
      <c r="D77" s="13">
        <v>61640000</v>
      </c>
      <c r="E77" s="13"/>
      <c r="F77" s="13">
        <v>150000000</v>
      </c>
      <c r="G77" s="13">
        <v>300000000</v>
      </c>
      <c r="H77" s="13"/>
      <c r="I77" s="21"/>
      <c r="J77" s="17"/>
    </row>
    <row r="78" spans="1:10" ht="24" customHeight="1" x14ac:dyDescent="0.25">
      <c r="A78" s="17">
        <v>5</v>
      </c>
      <c r="B78" s="10" t="s">
        <v>72</v>
      </c>
      <c r="C78" s="19">
        <f t="shared" si="10"/>
        <v>6000000</v>
      </c>
      <c r="D78" s="13"/>
      <c r="E78" s="13"/>
      <c r="F78" s="13"/>
      <c r="G78" s="13"/>
      <c r="H78" s="13"/>
      <c r="I78" s="21">
        <v>6000000</v>
      </c>
      <c r="J78" s="17"/>
    </row>
    <row r="79" spans="1:10" ht="29.25" customHeight="1" x14ac:dyDescent="0.25">
      <c r="A79" s="17">
        <v>6</v>
      </c>
      <c r="B79" s="7" t="s">
        <v>39</v>
      </c>
      <c r="C79" s="19">
        <f t="shared" si="10"/>
        <v>1000000</v>
      </c>
      <c r="D79" s="13">
        <v>1000000</v>
      </c>
      <c r="E79" s="13"/>
      <c r="F79" s="13"/>
      <c r="G79" s="13"/>
      <c r="H79" s="13"/>
      <c r="I79" s="21"/>
      <c r="J79" s="17"/>
    </row>
    <row r="80" spans="1:10" ht="37.5" customHeight="1" x14ac:dyDescent="0.25">
      <c r="A80" s="17">
        <v>7</v>
      </c>
      <c r="B80" s="7" t="s">
        <v>40</v>
      </c>
      <c r="C80" s="19">
        <f t="shared" si="10"/>
        <v>3000000</v>
      </c>
      <c r="D80" s="13">
        <v>3000000</v>
      </c>
      <c r="E80" s="13"/>
      <c r="F80" s="13"/>
      <c r="G80" s="13"/>
      <c r="H80" s="13"/>
      <c r="I80" s="21"/>
      <c r="J80" s="17"/>
    </row>
    <row r="81" spans="1:10" ht="24" customHeight="1" x14ac:dyDescent="0.25">
      <c r="A81" s="17">
        <v>8</v>
      </c>
      <c r="B81" s="7" t="s">
        <v>41</v>
      </c>
      <c r="C81" s="19">
        <f t="shared" si="10"/>
        <v>100000000</v>
      </c>
      <c r="D81" s="17"/>
      <c r="E81" s="17"/>
      <c r="F81" s="17"/>
      <c r="G81" s="17"/>
      <c r="H81" s="17"/>
      <c r="I81" s="21">
        <v>100000000</v>
      </c>
      <c r="J81" s="17"/>
    </row>
    <row r="82" spans="1:10" ht="27" customHeight="1" x14ac:dyDescent="0.25">
      <c r="A82" s="17">
        <v>9</v>
      </c>
      <c r="B82" s="7" t="s">
        <v>112</v>
      </c>
      <c r="C82" s="19">
        <f t="shared" si="10"/>
        <v>54000000</v>
      </c>
      <c r="D82" s="13"/>
      <c r="E82" s="13"/>
      <c r="F82" s="13"/>
      <c r="G82" s="13"/>
      <c r="H82" s="13"/>
      <c r="I82" s="21">
        <v>54000000</v>
      </c>
      <c r="J82" s="17"/>
    </row>
    <row r="83" spans="1:10" s="4" customFormat="1" ht="54" customHeight="1" x14ac:dyDescent="0.25">
      <c r="A83" s="3" t="s">
        <v>13</v>
      </c>
      <c r="B83" s="5" t="s">
        <v>12</v>
      </c>
      <c r="C83" s="2">
        <f>C84+C85</f>
        <v>6000000</v>
      </c>
      <c r="D83" s="2">
        <f t="shared" ref="D83:I83" si="11">D84+D85</f>
        <v>3000000</v>
      </c>
      <c r="E83" s="2">
        <f t="shared" si="11"/>
        <v>0</v>
      </c>
      <c r="F83" s="2">
        <f t="shared" si="11"/>
        <v>0</v>
      </c>
      <c r="G83" s="2">
        <f t="shared" si="11"/>
        <v>0</v>
      </c>
      <c r="H83" s="2">
        <f t="shared" si="11"/>
        <v>3000000</v>
      </c>
      <c r="I83" s="2">
        <f t="shared" si="11"/>
        <v>0</v>
      </c>
      <c r="J83" s="8"/>
    </row>
    <row r="84" spans="1:10" ht="43.5" customHeight="1" x14ac:dyDescent="0.25">
      <c r="A84" s="17">
        <v>1</v>
      </c>
      <c r="B84" s="7" t="s">
        <v>46</v>
      </c>
      <c r="C84" s="1">
        <f>D84+E84+F84+G84+H84+I84</f>
        <v>3000000</v>
      </c>
      <c r="D84" s="17"/>
      <c r="E84" s="17"/>
      <c r="F84" s="17"/>
      <c r="G84" s="17"/>
      <c r="H84" s="13">
        <v>3000000</v>
      </c>
      <c r="I84" s="21"/>
      <c r="J84" s="17"/>
    </row>
    <row r="85" spans="1:10" ht="39.75" customHeight="1" x14ac:dyDescent="0.25">
      <c r="A85" s="17">
        <v>2</v>
      </c>
      <c r="B85" s="10" t="s">
        <v>99</v>
      </c>
      <c r="C85" s="19">
        <f>D85+E85+F85+G85+H85+I85</f>
        <v>3000000</v>
      </c>
      <c r="D85" s="13">
        <v>3000000</v>
      </c>
      <c r="E85" s="13"/>
      <c r="F85" s="13"/>
      <c r="G85" s="13"/>
      <c r="H85" s="13"/>
      <c r="I85" s="21"/>
      <c r="J85" s="17"/>
    </row>
    <row r="86" spans="1:10" ht="38.25" customHeight="1" x14ac:dyDescent="0.25">
      <c r="A86" s="3" t="s">
        <v>15</v>
      </c>
      <c r="B86" s="5" t="s">
        <v>14</v>
      </c>
      <c r="C86" s="2">
        <f>C87+C88+C89+C90+C91+C92</f>
        <v>237183000</v>
      </c>
      <c r="D86" s="2">
        <f t="shared" ref="D86:I86" si="12">D87+D88+D89+D90+D91+D92</f>
        <v>4192500</v>
      </c>
      <c r="E86" s="2">
        <f t="shared" si="12"/>
        <v>98333000</v>
      </c>
      <c r="F86" s="2">
        <f t="shared" si="12"/>
        <v>0</v>
      </c>
      <c r="G86" s="2">
        <f t="shared" si="12"/>
        <v>0</v>
      </c>
      <c r="H86" s="2">
        <f t="shared" si="12"/>
        <v>0</v>
      </c>
      <c r="I86" s="2">
        <f t="shared" si="12"/>
        <v>134657500</v>
      </c>
      <c r="J86" s="17"/>
    </row>
    <row r="87" spans="1:10" ht="24.75" customHeight="1" x14ac:dyDescent="0.25">
      <c r="A87" s="6">
        <v>1</v>
      </c>
      <c r="B87" s="7" t="s">
        <v>93</v>
      </c>
      <c r="C87" s="1">
        <f t="shared" ref="C87:C92" si="13">D87+E87+F87+G87+H87+I87</f>
        <v>83850000</v>
      </c>
      <c r="D87" s="1">
        <v>4192500</v>
      </c>
      <c r="E87" s="2"/>
      <c r="F87" s="2"/>
      <c r="G87" s="2"/>
      <c r="H87" s="2"/>
      <c r="I87" s="20">
        <v>79657500</v>
      </c>
      <c r="J87" s="17"/>
    </row>
    <row r="88" spans="1:10" ht="24.75" customHeight="1" x14ac:dyDescent="0.25">
      <c r="A88" s="6">
        <v>2</v>
      </c>
      <c r="B88" s="7" t="s">
        <v>47</v>
      </c>
      <c r="C88" s="19">
        <f t="shared" si="13"/>
        <v>15000000</v>
      </c>
      <c r="D88" s="13"/>
      <c r="E88" s="13"/>
      <c r="F88" s="13"/>
      <c r="G88" s="13"/>
      <c r="H88" s="13"/>
      <c r="I88" s="21">
        <v>15000000</v>
      </c>
      <c r="J88" s="17"/>
    </row>
    <row r="89" spans="1:10" ht="39.75" customHeight="1" x14ac:dyDescent="0.25">
      <c r="A89" s="6">
        <v>3</v>
      </c>
      <c r="B89" s="7" t="s">
        <v>48</v>
      </c>
      <c r="C89" s="19">
        <f t="shared" si="13"/>
        <v>15000000</v>
      </c>
      <c r="D89" s="13"/>
      <c r="E89" s="13">
        <v>15000000</v>
      </c>
      <c r="F89" s="13"/>
      <c r="G89" s="13"/>
      <c r="H89" s="13"/>
      <c r="I89" s="21"/>
      <c r="J89" s="17"/>
    </row>
    <row r="90" spans="1:10" ht="46.5" customHeight="1" x14ac:dyDescent="0.25">
      <c r="A90" s="6">
        <v>4</v>
      </c>
      <c r="B90" s="7" t="s">
        <v>49</v>
      </c>
      <c r="C90" s="19">
        <f t="shared" si="13"/>
        <v>10000000</v>
      </c>
      <c r="D90" s="13"/>
      <c r="E90" s="13"/>
      <c r="F90" s="13"/>
      <c r="G90" s="13"/>
      <c r="H90" s="13"/>
      <c r="I90" s="21">
        <v>10000000</v>
      </c>
      <c r="J90" s="17"/>
    </row>
    <row r="91" spans="1:10" ht="43.5" customHeight="1" x14ac:dyDescent="0.25">
      <c r="A91" s="6">
        <v>5</v>
      </c>
      <c r="B91" s="7" t="s">
        <v>67</v>
      </c>
      <c r="C91" s="19">
        <f t="shared" si="13"/>
        <v>30000000</v>
      </c>
      <c r="D91" s="13"/>
      <c r="E91" s="13"/>
      <c r="F91" s="13"/>
      <c r="G91" s="13"/>
      <c r="H91" s="13"/>
      <c r="I91" s="21">
        <v>30000000</v>
      </c>
      <c r="J91" s="17"/>
    </row>
    <row r="92" spans="1:10" ht="25.5" customHeight="1" x14ac:dyDescent="0.25">
      <c r="A92" s="6">
        <v>6</v>
      </c>
      <c r="B92" s="7" t="s">
        <v>50</v>
      </c>
      <c r="C92" s="19">
        <f t="shared" si="13"/>
        <v>83333000</v>
      </c>
      <c r="D92" s="13"/>
      <c r="E92" s="13">
        <v>83333000</v>
      </c>
      <c r="F92" s="13"/>
      <c r="G92" s="13"/>
      <c r="H92" s="13"/>
      <c r="I92" s="21"/>
      <c r="J92" s="17"/>
    </row>
    <row r="93" spans="1:10" ht="23.25" customHeight="1" x14ac:dyDescent="0.25">
      <c r="A93" s="3" t="s">
        <v>16</v>
      </c>
      <c r="B93" s="5" t="s">
        <v>17</v>
      </c>
      <c r="C93" s="2">
        <f>C94+C95+C96</f>
        <v>42000000</v>
      </c>
      <c r="D93" s="2">
        <f t="shared" ref="D93:I93" si="14">D94+D95+D96</f>
        <v>7000000</v>
      </c>
      <c r="E93" s="2">
        <f t="shared" si="14"/>
        <v>0</v>
      </c>
      <c r="F93" s="2">
        <f t="shared" si="14"/>
        <v>0</v>
      </c>
      <c r="G93" s="2">
        <f t="shared" si="14"/>
        <v>0</v>
      </c>
      <c r="H93" s="2">
        <f t="shared" si="14"/>
        <v>0</v>
      </c>
      <c r="I93" s="2">
        <f t="shared" si="14"/>
        <v>35000000</v>
      </c>
      <c r="J93" s="17"/>
    </row>
    <row r="94" spans="1:10" ht="40.5" customHeight="1" x14ac:dyDescent="0.25">
      <c r="A94" s="17">
        <v>1</v>
      </c>
      <c r="B94" s="7" t="s">
        <v>51</v>
      </c>
      <c r="C94" s="1">
        <f>D94+E94+F94+G94+H94+I94</f>
        <v>5000000</v>
      </c>
      <c r="D94" s="13">
        <v>5000000</v>
      </c>
      <c r="E94" s="13"/>
      <c r="F94" s="13"/>
      <c r="G94" s="13"/>
      <c r="H94" s="13"/>
      <c r="I94" s="21"/>
      <c r="J94" s="17"/>
    </row>
    <row r="95" spans="1:10" ht="46.5" customHeight="1" x14ac:dyDescent="0.25">
      <c r="A95" s="17">
        <v>2</v>
      </c>
      <c r="B95" s="7" t="s">
        <v>58</v>
      </c>
      <c r="C95" s="19">
        <f>D95+E95+F95+G95+H95+I95</f>
        <v>35000000</v>
      </c>
      <c r="D95" s="13"/>
      <c r="E95" s="13"/>
      <c r="F95" s="13"/>
      <c r="G95" s="13"/>
      <c r="H95" s="13"/>
      <c r="I95" s="21">
        <v>35000000</v>
      </c>
      <c r="J95" s="17"/>
    </row>
    <row r="96" spans="1:10" ht="36" customHeight="1" x14ac:dyDescent="0.25">
      <c r="A96" s="17">
        <v>3</v>
      </c>
      <c r="B96" s="10" t="s">
        <v>81</v>
      </c>
      <c r="C96" s="19">
        <f>D96+E96+F96+G96+H96+I96</f>
        <v>2000000</v>
      </c>
      <c r="D96" s="13">
        <v>2000000</v>
      </c>
      <c r="E96" s="13"/>
      <c r="F96" s="13"/>
      <c r="G96" s="13"/>
      <c r="H96" s="13"/>
      <c r="I96" s="21"/>
      <c r="J96" s="17"/>
    </row>
    <row r="97" spans="1:10" s="4" customFormat="1" ht="42.75" customHeight="1" x14ac:dyDescent="0.25">
      <c r="A97" s="3" t="s">
        <v>18</v>
      </c>
      <c r="B97" s="5" t="s">
        <v>19</v>
      </c>
      <c r="C97" s="2">
        <f>C98+C99</f>
        <v>11000000</v>
      </c>
      <c r="D97" s="2">
        <f t="shared" ref="D97:I97" si="15">D98+D99</f>
        <v>11000000</v>
      </c>
      <c r="E97" s="2">
        <f t="shared" si="15"/>
        <v>0</v>
      </c>
      <c r="F97" s="2">
        <f t="shared" si="15"/>
        <v>0</v>
      </c>
      <c r="G97" s="2">
        <f t="shared" si="15"/>
        <v>0</v>
      </c>
      <c r="H97" s="2">
        <f t="shared" si="15"/>
        <v>0</v>
      </c>
      <c r="I97" s="2">
        <f t="shared" si="15"/>
        <v>0</v>
      </c>
      <c r="J97" s="8"/>
    </row>
    <row r="98" spans="1:10" ht="42.75" customHeight="1" x14ac:dyDescent="0.25">
      <c r="A98" s="17">
        <v>1</v>
      </c>
      <c r="B98" s="7" t="s">
        <v>52</v>
      </c>
      <c r="C98" s="1">
        <f>D98+E98+F98+G98+H98+I98</f>
        <v>1000000</v>
      </c>
      <c r="D98" s="13">
        <v>1000000</v>
      </c>
      <c r="E98" s="13"/>
      <c r="F98" s="13"/>
      <c r="G98" s="13"/>
      <c r="H98" s="13"/>
      <c r="I98" s="21"/>
      <c r="J98" s="17"/>
    </row>
    <row r="99" spans="1:10" ht="36.75" customHeight="1" x14ac:dyDescent="0.25">
      <c r="A99" s="17">
        <v>2</v>
      </c>
      <c r="B99" s="10" t="s">
        <v>65</v>
      </c>
      <c r="C99" s="19">
        <f>D99+E99+F99+G99+H99+I99</f>
        <v>10000000</v>
      </c>
      <c r="D99" s="13">
        <v>10000000</v>
      </c>
      <c r="E99" s="13"/>
      <c r="F99" s="13"/>
      <c r="G99" s="13"/>
      <c r="H99" s="13"/>
      <c r="I99" s="21"/>
      <c r="J99" s="17"/>
    </row>
    <row r="100" spans="1:10" ht="41.25" customHeight="1" x14ac:dyDescent="0.25">
      <c r="A100" s="8" t="s">
        <v>27</v>
      </c>
      <c r="B100" s="5" t="s">
        <v>20</v>
      </c>
      <c r="C100" s="2">
        <f>C101+C102+C103+C104+C105+C106</f>
        <v>21678775</v>
      </c>
      <c r="D100" s="2">
        <f t="shared" ref="D100:I100" si="16">D101+D102+D103+D104+D105+D106</f>
        <v>20178775</v>
      </c>
      <c r="E100" s="2">
        <f t="shared" si="16"/>
        <v>0</v>
      </c>
      <c r="F100" s="2">
        <f t="shared" si="16"/>
        <v>0</v>
      </c>
      <c r="G100" s="2">
        <f t="shared" si="16"/>
        <v>1500000</v>
      </c>
      <c r="H100" s="2">
        <f t="shared" si="16"/>
        <v>0</v>
      </c>
      <c r="I100" s="2">
        <f t="shared" si="16"/>
        <v>0</v>
      </c>
      <c r="J100" s="17"/>
    </row>
    <row r="101" spans="1:10" ht="45" customHeight="1" x14ac:dyDescent="0.25">
      <c r="A101" s="17">
        <v>1</v>
      </c>
      <c r="B101" s="10" t="s">
        <v>91</v>
      </c>
      <c r="C101" s="1">
        <f t="shared" ref="C101:C106" si="17">D101+E101+F101+G101+H101+I101</f>
        <v>10000000</v>
      </c>
      <c r="D101" s="13">
        <v>9500000</v>
      </c>
      <c r="E101" s="13"/>
      <c r="F101" s="13"/>
      <c r="G101" s="13">
        <v>500000</v>
      </c>
      <c r="H101" s="13"/>
      <c r="I101" s="21"/>
      <c r="J101" s="17"/>
    </row>
    <row r="102" spans="1:10" ht="27" customHeight="1" x14ac:dyDescent="0.25">
      <c r="A102" s="17">
        <v>2</v>
      </c>
      <c r="B102" s="10" t="s">
        <v>28</v>
      </c>
      <c r="C102" s="19">
        <f t="shared" si="17"/>
        <v>3000000</v>
      </c>
      <c r="D102" s="13">
        <v>3000000</v>
      </c>
      <c r="E102" s="13"/>
      <c r="F102" s="13"/>
      <c r="G102" s="13"/>
      <c r="H102" s="13"/>
      <c r="I102" s="21"/>
      <c r="J102" s="17"/>
    </row>
    <row r="103" spans="1:10" ht="27" customHeight="1" x14ac:dyDescent="0.25">
      <c r="A103" s="17">
        <v>3</v>
      </c>
      <c r="B103" s="7" t="s">
        <v>82</v>
      </c>
      <c r="C103" s="19">
        <f t="shared" si="17"/>
        <v>600000</v>
      </c>
      <c r="D103" s="13">
        <v>600000</v>
      </c>
      <c r="E103" s="13"/>
      <c r="F103" s="13"/>
      <c r="G103" s="13"/>
      <c r="H103" s="13"/>
      <c r="I103" s="21"/>
      <c r="J103" s="17"/>
    </row>
    <row r="104" spans="1:10" ht="22.5" customHeight="1" x14ac:dyDescent="0.25">
      <c r="A104" s="17">
        <v>4</v>
      </c>
      <c r="B104" s="7" t="s">
        <v>102</v>
      </c>
      <c r="C104" s="19">
        <f t="shared" si="17"/>
        <v>3000000</v>
      </c>
      <c r="D104" s="13">
        <v>2300000</v>
      </c>
      <c r="E104" s="13"/>
      <c r="F104" s="13"/>
      <c r="G104" s="13">
        <v>700000</v>
      </c>
      <c r="H104" s="13"/>
      <c r="I104" s="21"/>
      <c r="J104" s="17"/>
    </row>
    <row r="105" spans="1:10" ht="27" customHeight="1" x14ac:dyDescent="0.25">
      <c r="A105" s="17">
        <v>5</v>
      </c>
      <c r="B105" s="7" t="s">
        <v>92</v>
      </c>
      <c r="C105" s="19">
        <f t="shared" si="17"/>
        <v>1500000</v>
      </c>
      <c r="D105" s="13">
        <v>1200000</v>
      </c>
      <c r="E105" s="13"/>
      <c r="F105" s="13"/>
      <c r="G105" s="13">
        <v>300000</v>
      </c>
      <c r="H105" s="13"/>
      <c r="I105" s="21"/>
      <c r="J105" s="17"/>
    </row>
    <row r="106" spans="1:10" ht="35.25" customHeight="1" x14ac:dyDescent="0.25">
      <c r="A106" s="17">
        <v>6</v>
      </c>
      <c r="B106" s="7" t="s">
        <v>94</v>
      </c>
      <c r="C106" s="19">
        <f t="shared" si="17"/>
        <v>3578775</v>
      </c>
      <c r="D106" s="13">
        <v>3578775</v>
      </c>
      <c r="E106" s="13"/>
      <c r="F106" s="13"/>
      <c r="G106" s="13"/>
      <c r="H106" s="13"/>
      <c r="I106" s="21"/>
      <c r="J106" s="17"/>
    </row>
    <row r="107" spans="1:10" ht="55.5" customHeight="1" x14ac:dyDescent="0.25">
      <c r="A107" s="3" t="s">
        <v>21</v>
      </c>
      <c r="B107" s="5" t="s">
        <v>22</v>
      </c>
      <c r="C107" s="2">
        <f>C108</f>
        <v>7500000</v>
      </c>
      <c r="D107" s="2">
        <f t="shared" ref="D107:I107" si="18">D108</f>
        <v>0</v>
      </c>
      <c r="E107" s="2">
        <f t="shared" si="18"/>
        <v>0</v>
      </c>
      <c r="F107" s="2">
        <f t="shared" si="18"/>
        <v>0</v>
      </c>
      <c r="G107" s="2">
        <f t="shared" si="18"/>
        <v>0</v>
      </c>
      <c r="H107" s="2">
        <f t="shared" si="18"/>
        <v>0</v>
      </c>
      <c r="I107" s="2">
        <f t="shared" si="18"/>
        <v>7500000</v>
      </c>
      <c r="J107" s="17"/>
    </row>
    <row r="108" spans="1:10" ht="29.25" customHeight="1" x14ac:dyDescent="0.25">
      <c r="A108" s="6">
        <v>1</v>
      </c>
      <c r="B108" s="7" t="s">
        <v>54</v>
      </c>
      <c r="C108" s="1">
        <f>D108+E108+F108+G108+H108+I108</f>
        <v>7500000</v>
      </c>
      <c r="D108" s="13"/>
      <c r="E108" s="13"/>
      <c r="F108" s="13"/>
      <c r="G108" s="13"/>
      <c r="H108" s="13"/>
      <c r="I108" s="21">
        <v>7500000</v>
      </c>
      <c r="J108" s="17"/>
    </row>
    <row r="109" spans="1:10" s="4" customFormat="1" ht="44.25" customHeight="1" x14ac:dyDescent="0.25">
      <c r="A109" s="3" t="s">
        <v>24</v>
      </c>
      <c r="B109" s="5" t="s">
        <v>23</v>
      </c>
      <c r="C109" s="2">
        <f>C110</f>
        <v>600000</v>
      </c>
      <c r="D109" s="2">
        <f t="shared" ref="D109:I109" si="19">D110</f>
        <v>0</v>
      </c>
      <c r="E109" s="2">
        <f t="shared" si="19"/>
        <v>0</v>
      </c>
      <c r="F109" s="2">
        <f t="shared" si="19"/>
        <v>0</v>
      </c>
      <c r="G109" s="2">
        <f t="shared" si="19"/>
        <v>0</v>
      </c>
      <c r="H109" s="2">
        <f t="shared" si="19"/>
        <v>0</v>
      </c>
      <c r="I109" s="2">
        <f t="shared" si="19"/>
        <v>600000</v>
      </c>
      <c r="J109" s="8"/>
    </row>
    <row r="110" spans="1:10" ht="30.75" customHeight="1" x14ac:dyDescent="0.25">
      <c r="A110" s="17">
        <v>1</v>
      </c>
      <c r="B110" s="7" t="s">
        <v>83</v>
      </c>
      <c r="C110" s="1">
        <f>D110+E110+F110+G110+H110+I110</f>
        <v>600000</v>
      </c>
      <c r="D110" s="13"/>
      <c r="E110" s="13"/>
      <c r="F110" s="13"/>
      <c r="G110" s="13"/>
      <c r="H110" s="13"/>
      <c r="I110" s="21">
        <v>600000</v>
      </c>
      <c r="J110" s="17"/>
    </row>
    <row r="111" spans="1:10" ht="30.75" customHeight="1" x14ac:dyDescent="0.25">
      <c r="A111" s="24" t="s">
        <v>26</v>
      </c>
      <c r="B111" s="24"/>
      <c r="C111" s="2">
        <f t="shared" ref="C111:I111" si="20">C109+C107+C100+C97+C93+C86+C83+C73+C53+C49+C41+C18+C9</f>
        <v>3001773413</v>
      </c>
      <c r="D111" s="2">
        <f t="shared" si="20"/>
        <v>499073568</v>
      </c>
      <c r="E111" s="2">
        <f t="shared" si="20"/>
        <v>592499000</v>
      </c>
      <c r="F111" s="2">
        <f t="shared" si="20"/>
        <v>286000000</v>
      </c>
      <c r="G111" s="2">
        <f t="shared" si="20"/>
        <v>805791556</v>
      </c>
      <c r="H111" s="2">
        <f t="shared" si="20"/>
        <v>205100000</v>
      </c>
      <c r="I111" s="2">
        <f t="shared" si="20"/>
        <v>593309289</v>
      </c>
      <c r="J111" s="17"/>
    </row>
    <row r="114" spans="1:10" ht="33.75" customHeight="1" x14ac:dyDescent="0.25">
      <c r="A114" s="31" t="s">
        <v>115</v>
      </c>
      <c r="B114" s="31"/>
      <c r="C114" s="28" t="s">
        <v>116</v>
      </c>
      <c r="D114" s="28"/>
      <c r="E114" s="28"/>
      <c r="F114" s="28"/>
      <c r="G114" s="28"/>
      <c r="H114" s="28"/>
      <c r="I114" s="28"/>
      <c r="J114" s="28"/>
    </row>
  </sheetData>
  <mergeCells count="19">
    <mergeCell ref="C1:J1"/>
    <mergeCell ref="C2:J2"/>
    <mergeCell ref="C3:J3"/>
    <mergeCell ref="C4:J4"/>
    <mergeCell ref="A6:J6"/>
    <mergeCell ref="A111:B111"/>
    <mergeCell ref="C45:C47"/>
    <mergeCell ref="C7:C8"/>
    <mergeCell ref="J7:J8"/>
    <mergeCell ref="C114:J114"/>
    <mergeCell ref="A114:B114"/>
    <mergeCell ref="D26:D28"/>
    <mergeCell ref="G26:G28"/>
    <mergeCell ref="G45:G47"/>
    <mergeCell ref="D45:D47"/>
    <mergeCell ref="A7:A8"/>
    <mergeCell ref="B7:B8"/>
    <mergeCell ref="D7:I7"/>
    <mergeCell ref="C26:C28"/>
  </mergeCells>
  <pageMargins left="0.64" right="0.34" top="0.48" bottom="0.45" header="0.47" footer="0.45"/>
  <pageSetup paperSize="9" scale="70" pageOrder="overThenDown" orientation="portrait" r:id="rId1"/>
  <headerFooter scaleWithDoc="0" alignWithMargins="0">
    <firstFooter>&amp;C83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</vt:lpstr>
      <vt:lpstr>'2020'!Заголовки_для_печати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A.Khachatryan</dc:creator>
  <cp:lastModifiedBy>Пользователь Windows</cp:lastModifiedBy>
  <cp:lastPrinted>2020-09-07T05:23:44Z</cp:lastPrinted>
  <dcterms:created xsi:type="dcterms:W3CDTF">2016-11-12T09:25:07Z</dcterms:created>
  <dcterms:modified xsi:type="dcterms:W3CDTF">2020-09-07T05:28:55Z</dcterms:modified>
</cp:coreProperties>
</file>