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-1  փետրվարի 15\"/>
    </mc:Choice>
  </mc:AlternateContent>
  <bookViews>
    <workbookView xWindow="0" yWindow="0" windowWidth="21600" windowHeight="9735"/>
  </bookViews>
  <sheets>
    <sheet name="2021" sheetId="10" r:id="rId1"/>
  </sheets>
  <definedNames>
    <definedName name="_xlnm.Print_Titles" localSheetId="0">'2021'!$A:$C,'2021'!$3:$4</definedName>
  </definedNames>
  <calcPr calcId="152511"/>
</workbook>
</file>

<file path=xl/calcChain.xml><?xml version="1.0" encoding="utf-8"?>
<calcChain xmlns="http://schemas.openxmlformats.org/spreadsheetml/2006/main">
  <c r="D106" i="10" l="1"/>
  <c r="C106" i="10"/>
  <c r="C97" i="10"/>
  <c r="C88" i="10"/>
  <c r="C57" i="10"/>
  <c r="C38" i="10"/>
  <c r="C33" i="10"/>
  <c r="C23" i="10"/>
  <c r="C5" i="10"/>
  <c r="D23" i="10" l="1"/>
  <c r="D97" i="10" l="1"/>
  <c r="D93" i="10"/>
  <c r="C93" i="10"/>
  <c r="D88" i="10"/>
  <c r="D61" i="10"/>
  <c r="D33" i="10"/>
  <c r="D86" i="10" l="1"/>
  <c r="C86" i="10"/>
  <c r="D101" i="10" l="1"/>
  <c r="C101" i="10"/>
  <c r="D39" i="10"/>
  <c r="D38" i="10" s="1"/>
  <c r="D10" i="10"/>
  <c r="D5" i="10" s="1"/>
  <c r="D57" i="10" l="1"/>
  <c r="D104" i="10"/>
  <c r="C61" i="10" l="1"/>
  <c r="C10" i="10" l="1"/>
  <c r="C39" i="10" l="1"/>
  <c r="C104" i="10" l="1"/>
</calcChain>
</file>

<file path=xl/sharedStrings.xml><?xml version="1.0" encoding="utf-8"?>
<sst xmlns="http://schemas.openxmlformats.org/spreadsheetml/2006/main" count="139" uniqueCount="136">
  <si>
    <t>Պարտադիր խնդիր</t>
  </si>
  <si>
    <t>Հ/Հ</t>
  </si>
  <si>
    <t xml:space="preserve"> Համայնքի գույքի և դրամական միջոցների կառավարում</t>
  </si>
  <si>
    <t>II</t>
  </si>
  <si>
    <t xml:space="preserve"> Նախադպրոցական և արտադպրոցական դաստիարակություն</t>
  </si>
  <si>
    <t>III</t>
  </si>
  <si>
    <t>IV</t>
  </si>
  <si>
    <t xml:space="preserve"> Համայնքի բնակավայրերի կառուցապատումը, բարեկարգումը և կանաչապատումը, համայնքի աղբահանությունը և սանիտարական մաքրումը, կոմունալ տնտեսության աշխատանքների ապահովումը, համայնքային գերեզմանատների պահպանումը և գործունեության ապահովումը</t>
  </si>
  <si>
    <t>VIII</t>
  </si>
  <si>
    <t>IX</t>
  </si>
  <si>
    <t xml:space="preserve"> Համայնքի հասարակական տրանսպորտի աշխատանքի կազմակերպում, համայնքային ճանապարհային ենթակառուցվածքների պահպանություն և շահագործում</t>
  </si>
  <si>
    <t xml:space="preserve"> Աղետների ռիսկերի նվազեցման և արտակարգ իրավիճակներում բնակչության պաշտպանության ու քաղաքացիական պաշտպանության միջոցառումների իրականացում</t>
  </si>
  <si>
    <t>XI</t>
  </si>
  <si>
    <t xml:space="preserve"> Գյուղական բնակավայր ընդգրկող  համայնքներում գյուղատնտեսության զարգացման խթանումը</t>
  </si>
  <si>
    <t>XII</t>
  </si>
  <si>
    <t>XIII</t>
  </si>
  <si>
    <t>Համայնքում շրջակա միջավայրի պահպանություն</t>
  </si>
  <si>
    <t>XIV</t>
  </si>
  <si>
    <t xml:space="preserve"> Զբոսաշրջային հեռանկարներ ունեցող համայնքներում՝ զբոսաշրջության զարգացման խթանում</t>
  </si>
  <si>
    <t xml:space="preserve"> Համայնքային հասարակական կյանքին հաշմանդամների մասնակցության խթանում</t>
  </si>
  <si>
    <t xml:space="preserve"> Ակտիվ մշակութային և մարզական կյանքի կազմակերպումը՝ երիտասարդության ներգրավմամբ</t>
  </si>
  <si>
    <t>Ընդհանուրը</t>
  </si>
  <si>
    <t xml:space="preserve">Կանգառների վերանորոգում, նոր կանգառների տեղադրում    </t>
  </si>
  <si>
    <t>Պատմամշակութային հուշարձանների և կոթողների， քանդակների պատշաճ պահպանություն և գեղարվեստական լուսավորում</t>
  </si>
  <si>
    <t>Արծվանիկ բնակավայրի բուժկետի նորոգում</t>
  </si>
  <si>
    <t>«Կապանի թիվ 1 հիմնական դպրոց» ՊՈԱԿ-ի «Դ» մասնաշենքի վերակառուցում ՆՈՒՀ կազմակերպելու համար</t>
  </si>
  <si>
    <t>Շիկահող բնակավայրի ակումբի շենքի տանիքի նորոգում</t>
  </si>
  <si>
    <t xml:space="preserve">«Կապանի թիվ 8 ՆՈՒՀ» ՀՈԱԿ-ի համար գույքի ձեռքբերում </t>
  </si>
  <si>
    <t>Բազմաբնակարան բնակելի շենքերի վերելակների նորոգում</t>
  </si>
  <si>
    <t>Մայթերի հին և ծերացած ծառերի էտում， հատում， նոր ծառատեսակներով փոխարինում，կանաչապատում，  պարբերական ծառատունկի իրականացում</t>
  </si>
  <si>
    <t>Թեքահարթակների կառուցում</t>
  </si>
  <si>
    <t>Կապանի համայնքապետարանի համար գույքի ձեռքբերում /առցանց հեռարձակման համար/</t>
  </si>
  <si>
    <t xml:space="preserve">«Ծավի մանկապարտեզ» ՀՈԱԿ-ի նորոգում </t>
  </si>
  <si>
    <t>Սեյսմակայունության գնահատման և բարձրացման նպատակով  շենքերում անհրաժեշտ հետազոտությունների կատարում</t>
  </si>
  <si>
    <t>Աշխատակազմի քարտուղար՝</t>
  </si>
  <si>
    <t>Նելլի Շահնազարյան</t>
  </si>
  <si>
    <t>Սևաքար բնակավայրի խմելու ջրի նոր ջրագծի կառուցում</t>
  </si>
  <si>
    <t>Ծանոթություն</t>
  </si>
  <si>
    <t>Կապանի համայնքապետարանի հիմնանորոգման նախագծանախահաշվային փաստաթղթերի ձեռքբերում</t>
  </si>
  <si>
    <t>Կապանի թիվ 3 երաժշտական դպրոց ՀՈԱԿ-ի ջեռուցման համակարգի կառուցում</t>
  </si>
  <si>
    <t>Կապան քաղաքի մարմնամարզության մանկապատանեկան մարզադպրոց ՀՈԱԿ-ի վերանորոգում</t>
  </si>
  <si>
    <t xml:space="preserve">«Կապանի մանկապատանեկան ստեղծագործության կենտրոն» ՀՈԱԿ-ի համար գույքի ձեռքբերում </t>
  </si>
  <si>
    <t xml:space="preserve">«Կապանի թիվ 3 երաժշտական դպրոց» ՀՈԱԿ-ի համար գույքի ձեռքբերում </t>
  </si>
  <si>
    <t>«Կապանի թիվ 9 ՆՈՒՀ» ՀՈԱԿ-ի հիմնանորոգում /2021 թվականի սուբվենցիա/</t>
  </si>
  <si>
    <t>Հասարակական շենքերի նորոգում, այդ թվում՝ /2021 թվականի սուբվենցիա/</t>
  </si>
  <si>
    <t>Ձորաստան բնակավայրի կենտրոնական մասի բարեկարգում</t>
  </si>
  <si>
    <t>Բազմաբնակարան բնակելի շենքերի տանիքների և նկուղային հարկերի /որպես ապաստարան/ նորոգում   /2021 թվականի սուբվենցիա/</t>
  </si>
  <si>
    <t>Ներհամայնքային ճանապարհներ, փողոցների, մայթերի և բակերի հիմնանորոգում, այդ թվում՝ /2021 թվականի սուբվենցիա/</t>
  </si>
  <si>
    <t>Ա․ Մանուկյան փողոցի 1-ին նրբանցքի մայթի հիմնանորոգում</t>
  </si>
  <si>
    <t>Թումանյան փողոցի մայթի հիմնանորոգում</t>
  </si>
  <si>
    <t>Ռ․ Մելիքյան փողոցի մայթի հիմնանորոգում</t>
  </si>
  <si>
    <t>Ռ․ Մինասյան փողոցի մայթի հիմնանորոգում</t>
  </si>
  <si>
    <t>Շահումյան փողոցի բակերի հիմնանորոգում</t>
  </si>
  <si>
    <t>Աճանան բնակավայրի գյուղամիջյան ճանապարհների բարեկարգում</t>
  </si>
  <si>
    <t>Դավիթ Բեկ բնակավայրի դաշտամիջյան և գյուղամիջյան ճանապարհների բարեկարգում</t>
  </si>
  <si>
    <t>Սևաքար բնակավայրի ներբնակավայրային և դաշտամիջյան ճանապարհների բարեկարգում</t>
  </si>
  <si>
    <t>Քաղաքացիական պաշտպանության ենթակառուցվածքների ստեղծում՝ 6 բունկերի կառուցում /հնարավոր է սուբվենցիա/</t>
  </si>
  <si>
    <t>Տավրուս բնակավայրի արոտավայրերում անասունների համար ջրի խմոցների տեղադրում</t>
  </si>
  <si>
    <t>Վաչագան գետի հունի վրա ջրավազանի կառուցում</t>
  </si>
  <si>
    <t>2021 թվականին նախատեսվող բյուջեն</t>
  </si>
  <si>
    <t>Հասարակական շենքերի նորոգման նախագծանախահաշվային փաստաթղթերի կազմում</t>
  </si>
  <si>
    <t>Ծավ բնակավայրի վարչական շենքի նորոգում</t>
  </si>
  <si>
    <t>Վարդավանք բնակավայրի ակումբի շենքի նորոգում</t>
  </si>
  <si>
    <t>Վերին Խոտանան բնակավայրի հանդիսությունների սրահի նորոգում</t>
  </si>
  <si>
    <t>Չափնի բնակավայրի հանդիսությունների սրահի նորոգում</t>
  </si>
  <si>
    <t>Դավիթ Բեկ բնակավայրի մշակույթի տան շենքի վերականգնում</t>
  </si>
  <si>
    <t>Դավիթ Բեկ բնակավայրի խմելու ջրագծերի և ՕԿՋ-ի կառուցում</t>
  </si>
  <si>
    <t>Վարդավանք բնակավայրի խմելու ջրագծի և ՕԿՋ-ի կառուցում</t>
  </si>
  <si>
    <t>Աճանան բնակավայրի ոռոգման համակարգի վերակառուցում /2021 թվականի սուբվենցիա/</t>
  </si>
  <si>
    <t>Կապան համայնքի Եղվարդ գյուղի խմելու ջրագծի կառուցում և Ագարակ գյուղի ջրագծի վերանորոգում ու ՕԿՋ-ի կառուցում, խմելու ջրի ներքին ցանցի կառուցում /2020 թվականի սուբվենցիա/</t>
  </si>
  <si>
    <t>Կապան քաղաքի Բաղաբերդ թաղամասի թիվ 14, 15, 16, 18, 19, 20, 21 շենքերի բակերի նորոգման աշխատանքներ</t>
  </si>
  <si>
    <t>Կապան քաղաքի Սպանդարյան փողոցի թիվ 5, 8 շենքերի բակերի նորոգման աշխատանքներ</t>
  </si>
  <si>
    <t>Կապան քաղաքի Ձորք թաղամասի հիմնական փողոցը և հարակից թիվ 4, 5, 6, 12, 13 և 15 շենքերի բակերի հիմնանորոգման աշխատանքներ</t>
  </si>
  <si>
    <t>Կապան քաղաքի Ա․ Մանուկյան փողոցի թիվ 3, 5 և Թումանյան փողոցի թիվ 16, 18 շենքերի բակերի հիմնանորոգման աշխատանքներ</t>
  </si>
  <si>
    <t>Կապան - Ագարակ ճանապարհի բարեկարգում /խճապատում/</t>
  </si>
  <si>
    <t>Կապան համայնքի մարտական դիրքերի սպասարկման համար նոր ճանապարհների կառուցում, անցկացում</t>
  </si>
  <si>
    <t>Կապան համայնքի բնակավայրերը իրար կապող այլընտրանքային ճանապարհների անցկացում, խճապատում</t>
  </si>
  <si>
    <t>Կապան համայնքում պաշտպանական նոր բնագծերի կառուցում</t>
  </si>
  <si>
    <t>Ներքին Խոտանան բնակավայրի վարչական շենքի կառուցում</t>
  </si>
  <si>
    <t>Կապան համայնքի Կապան քաղաքի թիվ 8 և Դավիթ Բեկ բնակավայրի ՆՈՒՀ-երի շենքերի վերանորոգում և Վարդավանք բնակավայրում այլընտրանքային ՆՈՒՀ-ի համար նախատեսվող շենքի նորոգում /2020 թվականի սուբվենցիա/</t>
  </si>
  <si>
    <t>Կապան քաղաքի հասարակական շենքերի (արվեստի թանգարան, Ձորք թաղամասի ակումբ-գրադարան, ՔԿԱԳ գրասենյակ) նորոգում /2020 թվականի սուբվենցիա/</t>
  </si>
  <si>
    <t>Համայնքի գյուղական բնակավայրերում խմելու ջրի նոր ջրագծերի, ՕԿՋ-երի կառուցում, նորոգում, անցկացում, այդ թվում՝ /2021 թվականի սուբվենցիա/</t>
  </si>
  <si>
    <t>Կապան քաղաքի բազմաբնակարան շենքերի հարթ և լանջավոր տանիքների նորոգում /2020 թվականի սուբվենցիա/</t>
  </si>
  <si>
    <t>Ճանապարհային երթևեկության նշանների տեղադրում, գծանշում</t>
  </si>
  <si>
    <t>Կապան համայնքի (Կապան, Գեղանուշ և Արծվանիկ բնակավայրեր) ներհամայնքային ճանապարհների, փողոցների, մայթերի և բակերի հիմնանորոգում /2020 թվականի սուբվենցիա/</t>
  </si>
  <si>
    <t>Կապան քաղաքի Մ․ Հարությունյան փողոցի  (Շահումյան փողոցից մինչև ոստիկանության վարչություն) հատվածի և թիվ 10, 12, 14 շենքերի բակերի հիմնանորոգման աշխատանքներ</t>
  </si>
  <si>
    <t>Գեղանուշ բնակավայր տանող ճանապարհի վերանորոգում/հատված կմ2+700-կմ4+565</t>
  </si>
  <si>
    <t>Չափնի բնակավայրի խմելու ջրագծի կառուցում</t>
  </si>
  <si>
    <t>Փաստացի կատարված</t>
  </si>
  <si>
    <t>4,6*</t>
  </si>
  <si>
    <t>Նախագծանախահաշվային փաստաթղթերը պատրաստ չլինելու պատճառով սուբվենցիոն ծրագրի ամբողջական հայտով չի ներկայացվել</t>
  </si>
  <si>
    <t>Սուբվենցիային ներկայացված է մեկ ծրագրային հայտով</t>
  </si>
  <si>
    <t>ներկայացվել է 2022 թվականի սուբվենցիոն հայտով, համալիր փորձաքննության խնդիր</t>
  </si>
  <si>
    <t>*ներկայացվել է 2022 թվականի սուբվենցիոն հայտով /հողատարածքի հետ կապված խնդիրներ/</t>
  </si>
  <si>
    <t>2021 թվականին ավարտվել են միայն թիվ 8 ՆՈՒՀ-ի նորոգման աշխատանքները</t>
  </si>
  <si>
    <t>Կապան քաղաքի Մ․ Ստեփանյան փողոցի թիվ 8 բ/բ շենքի հարթ տանիքի վերանորոգում</t>
  </si>
  <si>
    <t>Կապան քաղաքի փողոցների, թաղամասերի փոսային նորոգում</t>
  </si>
  <si>
    <t>Կապան քաղաքի բակերի բարեկարգում, ասֆալտապատում</t>
  </si>
  <si>
    <t>Կապան քաղաքի Բաղաբուրջ թաղամասի հուշահամալրի մասնակի վերանորոգում</t>
  </si>
  <si>
    <t>Կապան քաղաքի Վահանավանք թաղամասում միջոցառումների սրահների /տաղավարների/ կառուցում</t>
  </si>
  <si>
    <t>Կապան քաղաքի Մ․ Պապյան փողոցի թիվ 18 բ/բ շենքի բակի բարեկարգում</t>
  </si>
  <si>
    <t>Կապանի քաղաքի &lt;&lt;Մշակույթի կնետրոն&gt;&gt; ՀՈԱԿ-ի շենքի վերակառուցում</t>
  </si>
  <si>
    <t>Կապան համայնքի Սյունիք գյուղում մարզադաշտի կառուցում</t>
  </si>
  <si>
    <t>Կապան համայնքի Ագարակ գյուղի խմելու ջրի մատակարարման ապահովում</t>
  </si>
  <si>
    <t xml:space="preserve">Կապան քաղաքի Ա․ Մանուկյան, Շահումյան, Հ․ Ավետիսյան, Սպանդարյան փողոցների հատման կամուրջի /կենտրոնական/ մայթերի վերանորոգում </t>
  </si>
  <si>
    <t>Նախադպրոցական և արտադպրոցական ուսումնական հաստատությունների համար գույքի, շինանյութի ձեռքբերում</t>
  </si>
  <si>
    <t>Աղվանի, Օխտար և Դավիթ Բեկ գյուղերի համար ջրաբաշխիչների ձեռքբերում</t>
  </si>
  <si>
    <t>Նստարանների ձեռքբերում և տեղադրում</t>
  </si>
  <si>
    <t xml:space="preserve">Մի շարք օբյեկտների նորոգման համար նախագծանախահաշվային փաստաթղթերի կազմում և  փորձաքննություն </t>
  </si>
  <si>
    <t>Կոմունալ ծառայություն ՀՈԱԿ-ի համար գույքի ձեռքբերում</t>
  </si>
  <si>
    <t>Գյուղերի լուսավորության համակարգի արդիականացման համար LED լուսատուների ձեռքբերում</t>
  </si>
  <si>
    <t xml:space="preserve">Դավիթ Բեկ գյուղի համար աղբամանների ձեռքբերում </t>
  </si>
  <si>
    <t>Պետության պաշտպանության իրականացման աջակցում</t>
  </si>
  <si>
    <t xml:space="preserve">Գյուղ տեխնիկայի ձեռքբերում </t>
  </si>
  <si>
    <t>Համայնքապետարան, տարածքային զարգացման հիմնադրամ</t>
  </si>
  <si>
    <t>Կոմունալ տեխնիկայի ձեռքբերում</t>
  </si>
  <si>
    <t>Համայնքի բյուջե, Տարածքային զարգացման հիմնադրամ, նվիրատվություն</t>
  </si>
  <si>
    <t>Նվիրատվություն</t>
  </si>
  <si>
    <t>Համայնքապետարանի համար գույքի ձեռքբերում</t>
  </si>
  <si>
    <t>Տրանսպորտային միջոցների նվիրտվություն</t>
  </si>
  <si>
    <t>ԱԻՆ</t>
  </si>
  <si>
    <t>Դավիթ Բեկ գյուղի մանկապարտեզի համար գույքի ձեռքբերում</t>
  </si>
  <si>
    <t xml:space="preserve">Եռակողմ պայմանագիր՝ &lt;&lt;Չաարատ Կապան&gt;&gt; ՓԲԸ-ի հետ </t>
  </si>
  <si>
    <t>X</t>
  </si>
  <si>
    <t>XVIII</t>
  </si>
  <si>
    <t>2020 թվականի սուբվենցիա, աշխատանքները չեն ավարտվել</t>
  </si>
  <si>
    <t>այդ թվում՝ ԶՊՄԿ ՓԲԸ-ի կողմից տրամադրված</t>
  </si>
  <si>
    <t>Ներկայացվել է 2022 թվականի սուբվենցիոն հայտով</t>
  </si>
  <si>
    <t>Ջրցան մեքենայի (ջրցան և խոզանակային համակարգով) նվիրատվություն</t>
  </si>
  <si>
    <t>Տնակների տրամադրում</t>
  </si>
  <si>
    <t>ԶՊՄԿ ՓԲԸ</t>
  </si>
  <si>
    <t>ԿԱՊԱՆ ՀԱՄԱՅՆՔԻ 2021 ԹՎԱԿԱՆԻ ՏԱՐԵԿԱՆ ԱՇԽԱՏԱՆՔԱՅԻՆ ՊԼԱՆԻ ՀԱՇՎԵՏՎՈՒԹՅԱՆ ՖԻՆԱՆՍԱԿԱՆ ԱՄՓՈՓԱԹԵՐԹ</t>
  </si>
  <si>
    <t>Մշակութային հաստատությունների համար գույքի ձեռքբերում և նվիրատվություն</t>
  </si>
  <si>
    <t>Կապան քաղաքի Հալիձոր թաղամասի մուտքի և 9, 13, 17, 18, 19 շենքերի բակերի հիմնանորոգման աշխատանքներ</t>
  </si>
  <si>
    <t>Կապան համայնքի մարտական դիրքեր սպասարկող՝ գոյություն ունեցող ճանապարհների բարեկարգում, խճապատում</t>
  </si>
  <si>
    <t>Զիլ 130ԱԲ40 մեքենայի նվիրատվություն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</si>
</sst>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GHEA Mariam"/>
      <family val="3"/>
    </font>
    <font>
      <b/>
      <i/>
      <sz val="12"/>
      <color theme="1"/>
      <name val="GHEA Mariam"/>
      <family val="3"/>
    </font>
    <font>
      <sz val="10"/>
      <color theme="1"/>
      <name val="GHEA Mariam"/>
      <family val="3"/>
    </font>
    <font>
      <b/>
      <i/>
      <sz val="10"/>
      <color theme="1"/>
      <name val="GHEA Mariam"/>
      <family val="3"/>
    </font>
    <font>
      <b/>
      <sz val="10"/>
      <name val="GHEA Mariam"/>
      <family val="3"/>
    </font>
    <font>
      <b/>
      <sz val="11"/>
      <color theme="1"/>
      <name val="GHEA Mariam"/>
      <family val="3"/>
    </font>
    <font>
      <b/>
      <sz val="10"/>
      <color theme="1"/>
      <name val="GHEA Mariam"/>
      <family val="3"/>
    </font>
    <font>
      <b/>
      <sz val="12"/>
      <name val="GHEA Mariam"/>
      <family val="3"/>
    </font>
    <font>
      <sz val="11"/>
      <color theme="1"/>
      <name val="GHEA Mariam"/>
      <family val="3"/>
    </font>
    <font>
      <sz val="12"/>
      <name val="GHEA Mariam"/>
      <family val="3"/>
    </font>
    <font>
      <b/>
      <sz val="16"/>
      <color theme="1"/>
      <name val="GHEA Mariam"/>
      <family val="3"/>
    </font>
    <font>
      <b/>
      <i/>
      <sz val="12"/>
      <name val="GHEA Mariam"/>
      <family val="3"/>
    </font>
    <font>
      <b/>
      <sz val="12"/>
      <color theme="1"/>
      <name val="GHEA Mariam"/>
      <family val="3"/>
    </font>
    <font>
      <b/>
      <i/>
      <sz val="10"/>
      <name val="GHEA Mariam"/>
      <family val="3"/>
    </font>
    <font>
      <sz val="12"/>
      <color theme="1"/>
      <name val="GHEA Mariam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zoomScale="80" zoomScaleNormal="80" workbookViewId="0">
      <selection activeCell="E8" sqref="E8"/>
    </sheetView>
  </sheetViews>
  <sheetFormatPr defaultRowHeight="18" x14ac:dyDescent="0.25"/>
  <cols>
    <col min="1" max="1" width="10.140625" style="3" customWidth="1"/>
    <col min="2" max="2" width="89.5703125" style="4" customWidth="1"/>
    <col min="3" max="3" width="20.7109375" style="5" customWidth="1"/>
    <col min="4" max="4" width="18.140625" style="5" customWidth="1"/>
    <col min="5" max="5" width="27.5703125" style="3" customWidth="1"/>
    <col min="6" max="16384" width="9.140625" style="3"/>
  </cols>
  <sheetData>
    <row r="1" spans="1:5" x14ac:dyDescent="0.25">
      <c r="E1" s="5"/>
    </row>
    <row r="2" spans="1:5" ht="30" customHeight="1" x14ac:dyDescent="0.25">
      <c r="A2" s="17" t="s">
        <v>131</v>
      </c>
      <c r="B2" s="17"/>
      <c r="C2" s="17"/>
      <c r="D2" s="17"/>
      <c r="E2" s="17"/>
    </row>
    <row r="3" spans="1:5" ht="32.25" customHeight="1" x14ac:dyDescent="0.25">
      <c r="A3" s="20" t="s">
        <v>1</v>
      </c>
      <c r="B3" s="23" t="s">
        <v>0</v>
      </c>
      <c r="C3" s="19" t="s">
        <v>59</v>
      </c>
      <c r="D3" s="24" t="s">
        <v>88</v>
      </c>
      <c r="E3" s="20" t="s">
        <v>37</v>
      </c>
    </row>
    <row r="4" spans="1:5" ht="11.25" customHeight="1" x14ac:dyDescent="0.25">
      <c r="A4" s="20"/>
      <c r="B4" s="23"/>
      <c r="C4" s="19"/>
      <c r="D4" s="25"/>
      <c r="E4" s="20"/>
    </row>
    <row r="5" spans="1:5" s="10" customFormat="1" ht="33" customHeight="1" x14ac:dyDescent="0.25">
      <c r="A5" s="6" t="s">
        <v>3</v>
      </c>
      <c r="B5" s="7" t="s">
        <v>2</v>
      </c>
      <c r="C5" s="8">
        <f>C6+C7+C8+C9+C10+C21+C22</f>
        <v>278612940</v>
      </c>
      <c r="D5" s="8">
        <f>D6+D7+D8+D9+D10+D21+D22</f>
        <v>165224938</v>
      </c>
      <c r="E5" s="9"/>
    </row>
    <row r="6" spans="1:5" ht="48.75" customHeight="1" x14ac:dyDescent="0.25">
      <c r="A6" s="11">
        <v>1</v>
      </c>
      <c r="B6" s="1" t="s">
        <v>31</v>
      </c>
      <c r="C6" s="12">
        <v>2634000</v>
      </c>
      <c r="D6" s="12">
        <v>2468120</v>
      </c>
      <c r="E6" s="2"/>
    </row>
    <row r="7" spans="1:5" ht="45" customHeight="1" x14ac:dyDescent="0.25">
      <c r="A7" s="11">
        <v>2</v>
      </c>
      <c r="B7" s="1" t="s">
        <v>38</v>
      </c>
      <c r="C7" s="12">
        <v>23860000</v>
      </c>
      <c r="D7" s="12">
        <v>23860000</v>
      </c>
      <c r="E7" s="2" t="s">
        <v>130</v>
      </c>
    </row>
    <row r="8" spans="1:5" ht="48.75" customHeight="1" x14ac:dyDescent="0.25">
      <c r="A8" s="11">
        <v>3</v>
      </c>
      <c r="B8" s="1" t="s">
        <v>60</v>
      </c>
      <c r="C8" s="12">
        <v>2968000</v>
      </c>
      <c r="D8" s="12">
        <v>2968000</v>
      </c>
      <c r="E8" s="2"/>
    </row>
    <row r="9" spans="1:5" ht="45" customHeight="1" x14ac:dyDescent="0.25">
      <c r="A9" s="11">
        <v>3.1</v>
      </c>
      <c r="B9" s="1" t="s">
        <v>108</v>
      </c>
      <c r="C9" s="12">
        <v>0</v>
      </c>
      <c r="D9" s="12">
        <v>29324440</v>
      </c>
      <c r="E9" s="2"/>
    </row>
    <row r="10" spans="1:5" ht="33" customHeight="1" x14ac:dyDescent="0.25">
      <c r="A10" s="11">
        <v>4</v>
      </c>
      <c r="B10" s="1" t="s">
        <v>44</v>
      </c>
      <c r="C10" s="12">
        <f>C11+C12+C13+C14+C15+C20+C16+C17+C19+C18</f>
        <v>249150940</v>
      </c>
      <c r="D10" s="12">
        <f>D11+D12+D13+D14+D15+D20+D16+D17+D19+D18</f>
        <v>33888878</v>
      </c>
      <c r="E10" s="2"/>
    </row>
    <row r="11" spans="1:5" ht="24.75" customHeight="1" x14ac:dyDescent="0.25">
      <c r="A11" s="11">
        <v>4.0999999999999996</v>
      </c>
      <c r="B11" s="1" t="s">
        <v>61</v>
      </c>
      <c r="C11" s="12">
        <v>28000000</v>
      </c>
      <c r="D11" s="26">
        <v>33888878</v>
      </c>
      <c r="E11" s="29" t="s">
        <v>91</v>
      </c>
    </row>
    <row r="12" spans="1:5" ht="24.75" customHeight="1" x14ac:dyDescent="0.25">
      <c r="A12" s="11">
        <v>4.2</v>
      </c>
      <c r="B12" s="1" t="s">
        <v>62</v>
      </c>
      <c r="C12" s="12">
        <v>12000000</v>
      </c>
      <c r="D12" s="27"/>
      <c r="E12" s="30"/>
    </row>
    <row r="13" spans="1:5" ht="24.75" customHeight="1" x14ac:dyDescent="0.25">
      <c r="A13" s="11">
        <v>4.3</v>
      </c>
      <c r="B13" s="1" t="s">
        <v>63</v>
      </c>
      <c r="C13" s="12">
        <v>12000000</v>
      </c>
      <c r="D13" s="27"/>
      <c r="E13" s="30"/>
    </row>
    <row r="14" spans="1:5" ht="24.75" customHeight="1" x14ac:dyDescent="0.25">
      <c r="A14" s="11">
        <v>4.4000000000000004</v>
      </c>
      <c r="B14" s="1" t="s">
        <v>64</v>
      </c>
      <c r="C14" s="12">
        <v>20000000</v>
      </c>
      <c r="D14" s="27"/>
      <c r="E14" s="30"/>
    </row>
    <row r="15" spans="1:5" ht="24.75" customHeight="1" x14ac:dyDescent="0.25">
      <c r="A15" s="11">
        <v>4.5</v>
      </c>
      <c r="B15" s="1" t="s">
        <v>65</v>
      </c>
      <c r="C15" s="12">
        <v>43140500</v>
      </c>
      <c r="D15" s="27"/>
      <c r="E15" s="30"/>
    </row>
    <row r="16" spans="1:5" ht="24.75" customHeight="1" x14ac:dyDescent="0.25">
      <c r="A16" s="11">
        <v>4.7</v>
      </c>
      <c r="B16" s="1" t="s">
        <v>26</v>
      </c>
      <c r="C16" s="12">
        <v>8094610</v>
      </c>
      <c r="D16" s="27"/>
      <c r="E16" s="30"/>
    </row>
    <row r="17" spans="1:5" ht="24.75" customHeight="1" x14ac:dyDescent="0.25">
      <c r="A17" s="11">
        <v>4.8</v>
      </c>
      <c r="B17" s="1" t="s">
        <v>39</v>
      </c>
      <c r="C17" s="12">
        <v>7698000</v>
      </c>
      <c r="D17" s="27"/>
      <c r="E17" s="30"/>
    </row>
    <row r="18" spans="1:5" ht="24.75" customHeight="1" x14ac:dyDescent="0.25">
      <c r="A18" s="11">
        <v>4.9000000000000004</v>
      </c>
      <c r="B18" s="1" t="s">
        <v>24</v>
      </c>
      <c r="C18" s="12">
        <v>7500000</v>
      </c>
      <c r="D18" s="27"/>
      <c r="E18" s="31"/>
    </row>
    <row r="19" spans="1:5" ht="45" customHeight="1" x14ac:dyDescent="0.25">
      <c r="A19" s="13">
        <v>4.0999999999999996</v>
      </c>
      <c r="B19" s="1" t="s">
        <v>40</v>
      </c>
      <c r="C19" s="12">
        <v>101717830</v>
      </c>
      <c r="D19" s="28"/>
      <c r="E19" s="2"/>
    </row>
    <row r="20" spans="1:5" ht="69" customHeight="1" x14ac:dyDescent="0.25">
      <c r="A20" s="11" t="s">
        <v>89</v>
      </c>
      <c r="B20" s="1" t="s">
        <v>78</v>
      </c>
      <c r="C20" s="12">
        <v>9000000</v>
      </c>
      <c r="D20" s="12">
        <v>0</v>
      </c>
      <c r="E20" s="2" t="s">
        <v>93</v>
      </c>
    </row>
    <row r="21" spans="1:5" ht="24.75" customHeight="1" x14ac:dyDescent="0.25">
      <c r="A21" s="11">
        <v>5</v>
      </c>
      <c r="B21" s="1" t="s">
        <v>118</v>
      </c>
      <c r="C21" s="12">
        <v>0</v>
      </c>
      <c r="D21" s="12">
        <v>3515500</v>
      </c>
      <c r="E21" s="2"/>
    </row>
    <row r="22" spans="1:5" ht="24.75" customHeight="1" x14ac:dyDescent="0.25">
      <c r="A22" s="11">
        <v>6</v>
      </c>
      <c r="B22" s="1" t="s">
        <v>119</v>
      </c>
      <c r="C22" s="12">
        <v>0</v>
      </c>
      <c r="D22" s="12">
        <v>69200000</v>
      </c>
      <c r="E22" s="2"/>
    </row>
    <row r="23" spans="1:5" s="10" customFormat="1" ht="24.75" customHeight="1" x14ac:dyDescent="0.25">
      <c r="A23" s="6" t="s">
        <v>5</v>
      </c>
      <c r="B23" s="7" t="s">
        <v>4</v>
      </c>
      <c r="C23" s="8">
        <f>C24+C26+C27+C28+C29+C30+C31+C32+C25</f>
        <v>567200640</v>
      </c>
      <c r="D23" s="8">
        <f>D24+D26+D27+D28+D29+D30+D31+D32+D25</f>
        <v>220736813</v>
      </c>
      <c r="E23" s="9"/>
    </row>
    <row r="24" spans="1:5" ht="44.25" customHeight="1" x14ac:dyDescent="0.25">
      <c r="A24" s="2">
        <v>1</v>
      </c>
      <c r="B24" s="1" t="s">
        <v>27</v>
      </c>
      <c r="C24" s="12">
        <v>15000000</v>
      </c>
      <c r="D24" s="12">
        <v>17279210</v>
      </c>
      <c r="E24" s="29" t="s">
        <v>122</v>
      </c>
    </row>
    <row r="25" spans="1:5" ht="44.25" customHeight="1" x14ac:dyDescent="0.25">
      <c r="A25" s="2">
        <v>1.1000000000000001</v>
      </c>
      <c r="B25" s="1" t="s">
        <v>121</v>
      </c>
      <c r="C25" s="12">
        <v>0</v>
      </c>
      <c r="D25" s="12">
        <v>1731000</v>
      </c>
      <c r="E25" s="31"/>
    </row>
    <row r="26" spans="1:5" ht="70.5" customHeight="1" x14ac:dyDescent="0.25">
      <c r="A26" s="2">
        <v>2</v>
      </c>
      <c r="B26" s="1" t="s">
        <v>43</v>
      </c>
      <c r="C26" s="12">
        <v>200000000</v>
      </c>
      <c r="D26" s="12">
        <v>0</v>
      </c>
      <c r="E26" s="2" t="s">
        <v>92</v>
      </c>
    </row>
    <row r="27" spans="1:5" ht="63.75" customHeight="1" x14ac:dyDescent="0.25">
      <c r="A27" s="14">
        <v>3</v>
      </c>
      <c r="B27" s="1" t="s">
        <v>79</v>
      </c>
      <c r="C27" s="12">
        <v>191652328</v>
      </c>
      <c r="D27" s="12">
        <v>168114509</v>
      </c>
      <c r="E27" s="2" t="s">
        <v>94</v>
      </c>
    </row>
    <row r="28" spans="1:5" ht="39" customHeight="1" x14ac:dyDescent="0.25">
      <c r="A28" s="2">
        <v>4</v>
      </c>
      <c r="B28" s="1" t="s">
        <v>25</v>
      </c>
      <c r="C28" s="12">
        <v>154000000</v>
      </c>
      <c r="D28" s="12">
        <v>11765440</v>
      </c>
      <c r="E28" s="2"/>
    </row>
    <row r="29" spans="1:5" ht="28.5" customHeight="1" x14ac:dyDescent="0.25">
      <c r="A29" s="2">
        <v>5</v>
      </c>
      <c r="B29" s="1" t="s">
        <v>32</v>
      </c>
      <c r="C29" s="12">
        <v>5158312</v>
      </c>
      <c r="D29" s="12">
        <v>4322634</v>
      </c>
      <c r="E29" s="2"/>
    </row>
    <row r="30" spans="1:5" ht="39" customHeight="1" x14ac:dyDescent="0.25">
      <c r="A30" s="11">
        <v>6</v>
      </c>
      <c r="B30" s="1" t="s">
        <v>41</v>
      </c>
      <c r="C30" s="12">
        <v>390000</v>
      </c>
      <c r="D30" s="12">
        <v>674000</v>
      </c>
      <c r="E30" s="2"/>
    </row>
    <row r="31" spans="1:5" ht="28.5" customHeight="1" x14ac:dyDescent="0.25">
      <c r="A31" s="11">
        <v>7</v>
      </c>
      <c r="B31" s="1" t="s">
        <v>42</v>
      </c>
      <c r="C31" s="12">
        <v>1000000</v>
      </c>
      <c r="D31" s="12">
        <v>54000</v>
      </c>
      <c r="E31" s="2"/>
    </row>
    <row r="32" spans="1:5" ht="42.75" customHeight="1" x14ac:dyDescent="0.25">
      <c r="A32" s="11">
        <v>8</v>
      </c>
      <c r="B32" s="1" t="s">
        <v>105</v>
      </c>
      <c r="C32" s="12">
        <v>0</v>
      </c>
      <c r="D32" s="12">
        <v>16796020</v>
      </c>
      <c r="E32" s="2"/>
    </row>
    <row r="33" spans="1:5" s="10" customFormat="1" ht="38.25" customHeight="1" x14ac:dyDescent="0.25">
      <c r="A33" s="6" t="s">
        <v>6</v>
      </c>
      <c r="B33" s="7" t="s">
        <v>20</v>
      </c>
      <c r="C33" s="8">
        <f>C34+C35+C36+C37</f>
        <v>228285288</v>
      </c>
      <c r="D33" s="8">
        <f>D34+D35+D36+D37</f>
        <v>304439612</v>
      </c>
      <c r="E33" s="9"/>
    </row>
    <row r="34" spans="1:5" ht="70.5" customHeight="1" x14ac:dyDescent="0.25">
      <c r="A34" s="11">
        <v>1</v>
      </c>
      <c r="B34" s="15" t="s">
        <v>80</v>
      </c>
      <c r="C34" s="12">
        <v>228285288</v>
      </c>
      <c r="D34" s="12">
        <v>139055127</v>
      </c>
      <c r="E34" s="2" t="s">
        <v>125</v>
      </c>
    </row>
    <row r="35" spans="1:5" ht="30" customHeight="1" x14ac:dyDescent="0.25">
      <c r="A35" s="11">
        <v>2</v>
      </c>
      <c r="B35" s="15" t="s">
        <v>101</v>
      </c>
      <c r="C35" s="12">
        <v>0</v>
      </c>
      <c r="D35" s="12">
        <v>129390576</v>
      </c>
      <c r="E35" s="2" t="s">
        <v>130</v>
      </c>
    </row>
    <row r="36" spans="1:5" ht="28.5" customHeight="1" x14ac:dyDescent="0.25">
      <c r="A36" s="11">
        <v>3</v>
      </c>
      <c r="B36" s="15" t="s">
        <v>102</v>
      </c>
      <c r="C36" s="12">
        <v>0</v>
      </c>
      <c r="D36" s="12">
        <v>21648094</v>
      </c>
      <c r="E36" s="2" t="s">
        <v>130</v>
      </c>
    </row>
    <row r="37" spans="1:5" ht="56.25" customHeight="1" x14ac:dyDescent="0.25">
      <c r="A37" s="11">
        <v>4</v>
      </c>
      <c r="B37" s="15" t="s">
        <v>132</v>
      </c>
      <c r="C37" s="12">
        <v>0</v>
      </c>
      <c r="D37" s="12">
        <v>14345815</v>
      </c>
      <c r="E37" s="2" t="s">
        <v>126</v>
      </c>
    </row>
    <row r="38" spans="1:5" s="10" customFormat="1" ht="92.25" customHeight="1" x14ac:dyDescent="0.25">
      <c r="A38" s="6" t="s">
        <v>8</v>
      </c>
      <c r="B38" s="7" t="s">
        <v>7</v>
      </c>
      <c r="C38" s="8">
        <f>C39+C44+C45+C46+C47+C48+C49+C50+C51+C52+C53+C54+C55+C56</f>
        <v>718462308</v>
      </c>
      <c r="D38" s="8">
        <f>D39+D44+D45+D46+D47+D48+D49+D50+D51+D52+D53+D54+D55+D56</f>
        <v>590454277</v>
      </c>
      <c r="E38" s="9"/>
    </row>
    <row r="39" spans="1:5" ht="43.5" customHeight="1" x14ac:dyDescent="0.25">
      <c r="A39" s="2">
        <v>1</v>
      </c>
      <c r="B39" s="1" t="s">
        <v>81</v>
      </c>
      <c r="C39" s="12">
        <f>C40+C41+C42</f>
        <v>261919160</v>
      </c>
      <c r="D39" s="12">
        <f>D40+D41+D42</f>
        <v>40036300</v>
      </c>
      <c r="E39" s="2"/>
    </row>
    <row r="40" spans="1:5" ht="106.5" customHeight="1" x14ac:dyDescent="0.25">
      <c r="A40" s="2">
        <v>1.1000000000000001</v>
      </c>
      <c r="B40" s="1" t="s">
        <v>66</v>
      </c>
      <c r="C40" s="12">
        <v>70000000</v>
      </c>
      <c r="D40" s="12">
        <v>0</v>
      </c>
      <c r="E40" s="2" t="s">
        <v>90</v>
      </c>
    </row>
    <row r="41" spans="1:5" ht="27.75" customHeight="1" x14ac:dyDescent="0.25">
      <c r="A41" s="2">
        <v>1.2</v>
      </c>
      <c r="B41" s="1" t="s">
        <v>67</v>
      </c>
      <c r="C41" s="12">
        <v>100000000</v>
      </c>
      <c r="D41" s="26">
        <v>40036300</v>
      </c>
      <c r="E41" s="2"/>
    </row>
    <row r="42" spans="1:5" ht="27.75" customHeight="1" x14ac:dyDescent="0.25">
      <c r="A42" s="2">
        <v>1.3</v>
      </c>
      <c r="B42" s="1" t="s">
        <v>36</v>
      </c>
      <c r="C42" s="12">
        <v>91919160</v>
      </c>
      <c r="D42" s="27"/>
      <c r="E42" s="2"/>
    </row>
    <row r="43" spans="1:5" ht="38.25" customHeight="1" x14ac:dyDescent="0.25">
      <c r="A43" s="2">
        <v>1.4</v>
      </c>
      <c r="B43" s="1" t="s">
        <v>87</v>
      </c>
      <c r="C43" s="12">
        <v>0</v>
      </c>
      <c r="D43" s="28"/>
      <c r="E43" s="2"/>
    </row>
    <row r="44" spans="1:5" ht="58.5" customHeight="1" x14ac:dyDescent="0.25">
      <c r="A44" s="2">
        <v>2</v>
      </c>
      <c r="B44" s="1" t="s">
        <v>69</v>
      </c>
      <c r="C44" s="12">
        <v>176551110</v>
      </c>
      <c r="D44" s="12">
        <v>181616582</v>
      </c>
      <c r="E44" s="2"/>
    </row>
    <row r="45" spans="1:5" ht="34.5" customHeight="1" x14ac:dyDescent="0.25">
      <c r="A45" s="2">
        <v>2.1</v>
      </c>
      <c r="B45" s="1" t="s">
        <v>103</v>
      </c>
      <c r="C45" s="12">
        <v>0</v>
      </c>
      <c r="D45" s="12">
        <v>18578695</v>
      </c>
      <c r="E45" s="2"/>
    </row>
    <row r="46" spans="1:5" ht="34.5" customHeight="1" x14ac:dyDescent="0.25">
      <c r="A46" s="2">
        <v>3</v>
      </c>
      <c r="B46" s="1" t="s">
        <v>45</v>
      </c>
      <c r="C46" s="12">
        <v>1000000</v>
      </c>
      <c r="D46" s="12">
        <v>0</v>
      </c>
      <c r="E46" s="2"/>
    </row>
    <row r="47" spans="1:5" ht="42" customHeight="1" x14ac:dyDescent="0.25">
      <c r="A47" s="2">
        <v>4</v>
      </c>
      <c r="B47" s="1" t="s">
        <v>82</v>
      </c>
      <c r="C47" s="12">
        <v>73992038</v>
      </c>
      <c r="D47" s="12">
        <v>72386840</v>
      </c>
      <c r="E47" s="2"/>
    </row>
    <row r="48" spans="1:5" ht="42" customHeight="1" x14ac:dyDescent="0.25">
      <c r="A48" s="2">
        <v>5</v>
      </c>
      <c r="B48" s="1" t="s">
        <v>46</v>
      </c>
      <c r="C48" s="12">
        <v>200000000</v>
      </c>
      <c r="D48" s="12">
        <v>50682440</v>
      </c>
      <c r="E48" s="2"/>
    </row>
    <row r="49" spans="1:5" ht="26.25" customHeight="1" x14ac:dyDescent="0.25">
      <c r="A49" s="2">
        <v>6</v>
      </c>
      <c r="B49" s="1" t="s">
        <v>28</v>
      </c>
      <c r="C49" s="12">
        <v>5000000</v>
      </c>
      <c r="D49" s="12">
        <v>21057500</v>
      </c>
      <c r="E49" s="2"/>
    </row>
    <row r="50" spans="1:5" ht="39.75" customHeight="1" x14ac:dyDescent="0.25">
      <c r="A50" s="2">
        <v>7</v>
      </c>
      <c r="B50" s="1" t="s">
        <v>95</v>
      </c>
      <c r="C50" s="12">
        <v>0</v>
      </c>
      <c r="D50" s="12">
        <v>4775920</v>
      </c>
      <c r="E50" s="2"/>
    </row>
    <row r="51" spans="1:5" ht="27.75" customHeight="1" x14ac:dyDescent="0.25">
      <c r="A51" s="2">
        <v>8</v>
      </c>
      <c r="B51" s="1" t="s">
        <v>106</v>
      </c>
      <c r="C51" s="12">
        <v>0</v>
      </c>
      <c r="D51" s="12">
        <v>900000</v>
      </c>
      <c r="E51" s="2"/>
    </row>
    <row r="52" spans="1:5" ht="27.75" customHeight="1" x14ac:dyDescent="0.25">
      <c r="A52" s="2">
        <v>9</v>
      </c>
      <c r="B52" s="1" t="s">
        <v>107</v>
      </c>
      <c r="C52" s="12">
        <v>0</v>
      </c>
      <c r="D52" s="12">
        <v>5995000</v>
      </c>
      <c r="E52" s="2"/>
    </row>
    <row r="53" spans="1:5" ht="27.75" customHeight="1" x14ac:dyDescent="0.25">
      <c r="A53" s="2">
        <v>10</v>
      </c>
      <c r="B53" s="1" t="s">
        <v>109</v>
      </c>
      <c r="C53" s="12">
        <v>0</v>
      </c>
      <c r="D53" s="12">
        <v>765000</v>
      </c>
      <c r="E53" s="2"/>
    </row>
    <row r="54" spans="1:5" ht="27.75" customHeight="1" x14ac:dyDescent="0.25">
      <c r="A54" s="2">
        <v>11</v>
      </c>
      <c r="B54" s="1" t="s">
        <v>111</v>
      </c>
      <c r="C54" s="12">
        <v>0</v>
      </c>
      <c r="D54" s="12">
        <v>980000</v>
      </c>
      <c r="E54" s="2"/>
    </row>
    <row r="55" spans="1:5" ht="39.75" customHeight="1" x14ac:dyDescent="0.25">
      <c r="A55" s="2">
        <v>12</v>
      </c>
      <c r="B55" s="1" t="s">
        <v>110</v>
      </c>
      <c r="C55" s="12">
        <v>0</v>
      </c>
      <c r="D55" s="12">
        <v>2050000</v>
      </c>
      <c r="E55" s="2"/>
    </row>
    <row r="56" spans="1:5" ht="67.5" customHeight="1" x14ac:dyDescent="0.25">
      <c r="A56" s="2">
        <v>13</v>
      </c>
      <c r="B56" s="1" t="s">
        <v>115</v>
      </c>
      <c r="C56" s="12">
        <v>0</v>
      </c>
      <c r="D56" s="12">
        <v>190630000</v>
      </c>
      <c r="E56" s="2" t="s">
        <v>116</v>
      </c>
    </row>
    <row r="57" spans="1:5" s="10" customFormat="1" ht="63" customHeight="1" x14ac:dyDescent="0.25">
      <c r="A57" s="6" t="s">
        <v>9</v>
      </c>
      <c r="B57" s="7" t="s">
        <v>10</v>
      </c>
      <c r="C57" s="8">
        <f>C58+C59+C60+C61+C74+C75+C76+C77+C78+C79+C80+C81+C82+C83+C84+C85</f>
        <v>2066916406</v>
      </c>
      <c r="D57" s="8">
        <f>D58+D59+D60+D61+D74+D75+D76+D77+D78+D79+D80+D81+D82+D83+D84+D85</f>
        <v>1014552039</v>
      </c>
      <c r="E57" s="9"/>
    </row>
    <row r="58" spans="1:5" ht="26.25" customHeight="1" x14ac:dyDescent="0.25">
      <c r="A58" s="2">
        <v>1</v>
      </c>
      <c r="B58" s="1" t="s">
        <v>22</v>
      </c>
      <c r="C58" s="12">
        <v>3000000</v>
      </c>
      <c r="D58" s="12">
        <v>2455117</v>
      </c>
      <c r="E58" s="2"/>
    </row>
    <row r="59" spans="1:5" ht="30.75" customHeight="1" x14ac:dyDescent="0.25">
      <c r="A59" s="2">
        <v>2</v>
      </c>
      <c r="B59" s="1" t="s">
        <v>83</v>
      </c>
      <c r="C59" s="12">
        <v>300000</v>
      </c>
      <c r="D59" s="12">
        <v>1546000</v>
      </c>
      <c r="E59" s="2"/>
    </row>
    <row r="60" spans="1:5" ht="65.25" customHeight="1" x14ac:dyDescent="0.25">
      <c r="A60" s="2">
        <v>3</v>
      </c>
      <c r="B60" s="1" t="s">
        <v>84</v>
      </c>
      <c r="C60" s="12">
        <v>524654056</v>
      </c>
      <c r="D60" s="12">
        <v>522255279</v>
      </c>
      <c r="E60" s="2"/>
    </row>
    <row r="61" spans="1:5" ht="41.25" customHeight="1" x14ac:dyDescent="0.25">
      <c r="A61" s="2">
        <v>4</v>
      </c>
      <c r="B61" s="1" t="s">
        <v>47</v>
      </c>
      <c r="C61" s="12">
        <f>C62+C63+C64+C65+C66+C67+C68+C69+C70+C71++C72+C73</f>
        <v>1265962350</v>
      </c>
      <c r="D61" s="12">
        <f>D62+D63+D64+D65+D66+D67+D68+D69+D70+D71++D72+D73</f>
        <v>212589980</v>
      </c>
      <c r="E61" s="2"/>
    </row>
    <row r="62" spans="1:5" ht="27" customHeight="1" x14ac:dyDescent="0.25">
      <c r="A62" s="2">
        <v>4.0999999999999996</v>
      </c>
      <c r="B62" s="1" t="s">
        <v>48</v>
      </c>
      <c r="C62" s="12">
        <v>69340650</v>
      </c>
      <c r="D62" s="26">
        <v>212589980</v>
      </c>
      <c r="E62" s="29" t="s">
        <v>91</v>
      </c>
    </row>
    <row r="63" spans="1:5" ht="27" customHeight="1" x14ac:dyDescent="0.25">
      <c r="A63" s="2">
        <v>4.2</v>
      </c>
      <c r="B63" s="1" t="s">
        <v>49</v>
      </c>
      <c r="C63" s="12">
        <v>66635000</v>
      </c>
      <c r="D63" s="27"/>
      <c r="E63" s="30"/>
    </row>
    <row r="64" spans="1:5" ht="27" customHeight="1" x14ac:dyDescent="0.25">
      <c r="A64" s="2">
        <v>4.3</v>
      </c>
      <c r="B64" s="1" t="s">
        <v>50</v>
      </c>
      <c r="C64" s="12">
        <v>30877000</v>
      </c>
      <c r="D64" s="27"/>
      <c r="E64" s="30"/>
    </row>
    <row r="65" spans="1:5" ht="27" customHeight="1" x14ac:dyDescent="0.25">
      <c r="A65" s="2">
        <v>4.4000000000000004</v>
      </c>
      <c r="B65" s="1" t="s">
        <v>51</v>
      </c>
      <c r="C65" s="12">
        <v>49371000</v>
      </c>
      <c r="D65" s="27"/>
      <c r="E65" s="30"/>
    </row>
    <row r="66" spans="1:5" ht="27" customHeight="1" x14ac:dyDescent="0.25">
      <c r="A66" s="2">
        <v>4.5</v>
      </c>
      <c r="B66" s="1" t="s">
        <v>52</v>
      </c>
      <c r="C66" s="12">
        <v>165390900</v>
      </c>
      <c r="D66" s="27"/>
      <c r="E66" s="30"/>
    </row>
    <row r="67" spans="1:5" ht="35.25" customHeight="1" x14ac:dyDescent="0.25">
      <c r="A67" s="2">
        <v>4.5999999999999996</v>
      </c>
      <c r="B67" s="1" t="s">
        <v>70</v>
      </c>
      <c r="C67" s="12">
        <v>90296700</v>
      </c>
      <c r="D67" s="27"/>
      <c r="E67" s="30"/>
    </row>
    <row r="68" spans="1:5" ht="35.25" customHeight="1" x14ac:dyDescent="0.25">
      <c r="A68" s="2">
        <v>4.7</v>
      </c>
      <c r="B68" s="1" t="s">
        <v>71</v>
      </c>
      <c r="C68" s="12">
        <v>41332900</v>
      </c>
      <c r="D68" s="27"/>
      <c r="E68" s="30"/>
    </row>
    <row r="69" spans="1:5" ht="57" customHeight="1" x14ac:dyDescent="0.25">
      <c r="A69" s="2">
        <v>4.8</v>
      </c>
      <c r="B69" s="1" t="s">
        <v>85</v>
      </c>
      <c r="C69" s="12">
        <v>200940000</v>
      </c>
      <c r="D69" s="27"/>
      <c r="E69" s="30"/>
    </row>
    <row r="70" spans="1:5" ht="35.25" customHeight="1" x14ac:dyDescent="0.25">
      <c r="A70" s="2">
        <v>4.9000000000000004</v>
      </c>
      <c r="B70" s="1" t="s">
        <v>72</v>
      </c>
      <c r="C70" s="12">
        <v>287424700</v>
      </c>
      <c r="D70" s="27"/>
      <c r="E70" s="30"/>
    </row>
    <row r="71" spans="1:5" ht="35.25" customHeight="1" x14ac:dyDescent="0.25">
      <c r="A71" s="16">
        <v>4.0999999999999996</v>
      </c>
      <c r="B71" s="1" t="s">
        <v>133</v>
      </c>
      <c r="C71" s="12">
        <v>85596100</v>
      </c>
      <c r="D71" s="27"/>
      <c r="E71" s="30"/>
    </row>
    <row r="72" spans="1:5" ht="35.25" customHeight="1" x14ac:dyDescent="0.25">
      <c r="A72" s="2">
        <v>4.1100000000000003</v>
      </c>
      <c r="B72" s="1" t="s">
        <v>73</v>
      </c>
      <c r="C72" s="12">
        <v>49250500</v>
      </c>
      <c r="D72" s="27"/>
      <c r="E72" s="30"/>
    </row>
    <row r="73" spans="1:5" ht="35.25" customHeight="1" x14ac:dyDescent="0.25">
      <c r="A73" s="2">
        <v>4.12</v>
      </c>
      <c r="B73" s="1" t="s">
        <v>86</v>
      </c>
      <c r="C73" s="12">
        <v>129506900</v>
      </c>
      <c r="D73" s="28"/>
      <c r="E73" s="31"/>
    </row>
    <row r="74" spans="1:5" ht="24" customHeight="1" x14ac:dyDescent="0.25">
      <c r="A74" s="2">
        <v>5</v>
      </c>
      <c r="B74" s="1" t="s">
        <v>53</v>
      </c>
      <c r="C74" s="12">
        <v>3000000</v>
      </c>
      <c r="D74" s="12">
        <v>3000000</v>
      </c>
      <c r="E74" s="2"/>
    </row>
    <row r="75" spans="1:5" ht="46.5" customHeight="1" x14ac:dyDescent="0.25">
      <c r="A75" s="2">
        <v>6</v>
      </c>
      <c r="B75" s="1" t="s">
        <v>54</v>
      </c>
      <c r="C75" s="12">
        <v>6000000</v>
      </c>
      <c r="D75" s="12">
        <v>6000000</v>
      </c>
      <c r="E75" s="2"/>
    </row>
    <row r="76" spans="1:5" ht="37.5" customHeight="1" x14ac:dyDescent="0.25">
      <c r="A76" s="2">
        <v>7</v>
      </c>
      <c r="B76" s="1" t="s">
        <v>55</v>
      </c>
      <c r="C76" s="12">
        <v>6000000</v>
      </c>
      <c r="D76" s="12">
        <v>6000000</v>
      </c>
      <c r="E76" s="2"/>
    </row>
    <row r="77" spans="1:5" ht="29.25" customHeight="1" x14ac:dyDescent="0.25">
      <c r="A77" s="2">
        <v>8</v>
      </c>
      <c r="B77" s="1" t="s">
        <v>74</v>
      </c>
      <c r="C77" s="12">
        <v>8000000</v>
      </c>
      <c r="D77" s="12">
        <v>8000000</v>
      </c>
      <c r="E77" s="2"/>
    </row>
    <row r="78" spans="1:5" ht="46.5" customHeight="1" x14ac:dyDescent="0.25">
      <c r="A78" s="2">
        <v>9</v>
      </c>
      <c r="B78" s="1" t="s">
        <v>134</v>
      </c>
      <c r="C78" s="12">
        <v>100000000</v>
      </c>
      <c r="D78" s="12">
        <v>100000000</v>
      </c>
      <c r="E78" s="2"/>
    </row>
    <row r="79" spans="1:5" ht="46.5" customHeight="1" x14ac:dyDescent="0.25">
      <c r="A79" s="2">
        <v>10</v>
      </c>
      <c r="B79" s="1" t="s">
        <v>75</v>
      </c>
      <c r="C79" s="12">
        <v>50000000</v>
      </c>
      <c r="D79" s="12">
        <v>50000000</v>
      </c>
      <c r="E79" s="2"/>
    </row>
    <row r="80" spans="1:5" ht="46.5" customHeight="1" x14ac:dyDescent="0.25">
      <c r="A80" s="2">
        <v>11</v>
      </c>
      <c r="B80" s="1" t="s">
        <v>76</v>
      </c>
      <c r="C80" s="12">
        <v>100000000</v>
      </c>
      <c r="D80" s="12">
        <v>50000000</v>
      </c>
      <c r="E80" s="2"/>
    </row>
    <row r="81" spans="1:5" ht="27.75" customHeight="1" x14ac:dyDescent="0.25">
      <c r="A81" s="2">
        <v>12</v>
      </c>
      <c r="B81" s="1" t="s">
        <v>96</v>
      </c>
      <c r="C81" s="12">
        <v>0</v>
      </c>
      <c r="D81" s="12">
        <v>7906860</v>
      </c>
      <c r="E81" s="2"/>
    </row>
    <row r="82" spans="1:5" ht="27.75" customHeight="1" x14ac:dyDescent="0.25">
      <c r="A82" s="2">
        <v>13</v>
      </c>
      <c r="B82" s="1" t="s">
        <v>97</v>
      </c>
      <c r="C82" s="12">
        <v>0</v>
      </c>
      <c r="D82" s="12">
        <v>10597769</v>
      </c>
      <c r="E82" s="2"/>
    </row>
    <row r="83" spans="1:5" ht="27.75" customHeight="1" x14ac:dyDescent="0.25">
      <c r="A83" s="2">
        <v>14</v>
      </c>
      <c r="B83" s="1" t="s">
        <v>100</v>
      </c>
      <c r="C83" s="12">
        <v>0</v>
      </c>
      <c r="D83" s="12">
        <v>12038848</v>
      </c>
      <c r="E83" s="2"/>
    </row>
    <row r="84" spans="1:5" ht="27.75" customHeight="1" x14ac:dyDescent="0.25">
      <c r="A84" s="2">
        <v>15</v>
      </c>
      <c r="B84" s="1" t="s">
        <v>98</v>
      </c>
      <c r="C84" s="12">
        <v>0</v>
      </c>
      <c r="D84" s="12">
        <v>3379776</v>
      </c>
      <c r="E84" s="2"/>
    </row>
    <row r="85" spans="1:5" ht="46.5" customHeight="1" x14ac:dyDescent="0.25">
      <c r="A85" s="2">
        <v>16</v>
      </c>
      <c r="B85" s="1" t="s">
        <v>104</v>
      </c>
      <c r="C85" s="12">
        <v>0</v>
      </c>
      <c r="D85" s="12">
        <v>18782410</v>
      </c>
      <c r="E85" s="2"/>
    </row>
    <row r="86" spans="1:5" ht="25.5" customHeight="1" x14ac:dyDescent="0.25">
      <c r="A86" s="6" t="s">
        <v>123</v>
      </c>
      <c r="B86" s="7" t="s">
        <v>112</v>
      </c>
      <c r="C86" s="8">
        <f>C87</f>
        <v>0</v>
      </c>
      <c r="D86" s="8">
        <f>D87</f>
        <v>39399600</v>
      </c>
      <c r="E86" s="2"/>
    </row>
    <row r="87" spans="1:5" ht="25.5" customHeight="1" x14ac:dyDescent="0.25">
      <c r="A87" s="2">
        <v>1</v>
      </c>
      <c r="B87" s="1" t="s">
        <v>129</v>
      </c>
      <c r="C87" s="12">
        <v>0</v>
      </c>
      <c r="D87" s="12">
        <v>39399600</v>
      </c>
      <c r="E87" s="2"/>
    </row>
    <row r="88" spans="1:5" s="10" customFormat="1" ht="54" customHeight="1" x14ac:dyDescent="0.25">
      <c r="A88" s="6" t="s">
        <v>12</v>
      </c>
      <c r="B88" s="7" t="s">
        <v>11</v>
      </c>
      <c r="C88" s="8">
        <f>C89+C90+C91+C92</f>
        <v>603000000</v>
      </c>
      <c r="D88" s="8">
        <f>D89+D90+D91+D92</f>
        <v>2818533</v>
      </c>
      <c r="E88" s="9"/>
    </row>
    <row r="89" spans="1:5" ht="56.25" customHeight="1" x14ac:dyDescent="0.25">
      <c r="A89" s="2">
        <v>1</v>
      </c>
      <c r="B89" s="1" t="s">
        <v>56</v>
      </c>
      <c r="C89" s="12">
        <v>400000000</v>
      </c>
      <c r="D89" s="12">
        <v>0</v>
      </c>
      <c r="E89" s="2" t="s">
        <v>127</v>
      </c>
    </row>
    <row r="90" spans="1:5" ht="26.25" customHeight="1" x14ac:dyDescent="0.25">
      <c r="A90" s="2">
        <v>2</v>
      </c>
      <c r="B90" s="1" t="s">
        <v>77</v>
      </c>
      <c r="C90" s="12">
        <v>200000000</v>
      </c>
      <c r="D90" s="12">
        <v>0</v>
      </c>
      <c r="E90" s="2"/>
    </row>
    <row r="91" spans="1:5" ht="39.75" customHeight="1" x14ac:dyDescent="0.25">
      <c r="A91" s="2">
        <v>3</v>
      </c>
      <c r="B91" s="1" t="s">
        <v>33</v>
      </c>
      <c r="C91" s="12">
        <v>3000000</v>
      </c>
      <c r="D91" s="12">
        <v>2710000</v>
      </c>
      <c r="E91" s="2"/>
    </row>
    <row r="92" spans="1:5" ht="29.25" customHeight="1" x14ac:dyDescent="0.25">
      <c r="A92" s="2">
        <v>4</v>
      </c>
      <c r="B92" s="1" t="s">
        <v>135</v>
      </c>
      <c r="C92" s="12">
        <v>0</v>
      </c>
      <c r="D92" s="12">
        <v>108533</v>
      </c>
      <c r="E92" s="2" t="s">
        <v>120</v>
      </c>
    </row>
    <row r="93" spans="1:5" ht="38.25" customHeight="1" x14ac:dyDescent="0.25">
      <c r="A93" s="6" t="s">
        <v>14</v>
      </c>
      <c r="B93" s="7" t="s">
        <v>13</v>
      </c>
      <c r="C93" s="8">
        <f>C94+C95+C96</f>
        <v>164582400</v>
      </c>
      <c r="D93" s="8">
        <f>D94+D95+D96</f>
        <v>179467432</v>
      </c>
      <c r="E93" s="2"/>
    </row>
    <row r="94" spans="1:5" ht="44.25" customHeight="1" x14ac:dyDescent="0.25">
      <c r="A94" s="11">
        <v>1</v>
      </c>
      <c r="B94" s="1" t="s">
        <v>68</v>
      </c>
      <c r="C94" s="12">
        <v>164082400</v>
      </c>
      <c r="D94" s="12">
        <v>128117432</v>
      </c>
      <c r="E94" s="2"/>
    </row>
    <row r="95" spans="1:5" ht="35.25" customHeight="1" x14ac:dyDescent="0.25">
      <c r="A95" s="11">
        <v>2</v>
      </c>
      <c r="B95" s="1" t="s">
        <v>57</v>
      </c>
      <c r="C95" s="12">
        <v>500000</v>
      </c>
      <c r="D95" s="12">
        <v>0</v>
      </c>
      <c r="E95" s="2"/>
    </row>
    <row r="96" spans="1:5" ht="57.75" customHeight="1" x14ac:dyDescent="0.25">
      <c r="A96" s="11">
        <v>3</v>
      </c>
      <c r="B96" s="1" t="s">
        <v>113</v>
      </c>
      <c r="C96" s="12">
        <v>0</v>
      </c>
      <c r="D96" s="12">
        <v>51350000</v>
      </c>
      <c r="E96" s="2" t="s">
        <v>114</v>
      </c>
    </row>
    <row r="97" spans="1:5" ht="23.25" customHeight="1" x14ac:dyDescent="0.25">
      <c r="A97" s="6" t="s">
        <v>15</v>
      </c>
      <c r="B97" s="7" t="s">
        <v>16</v>
      </c>
      <c r="C97" s="8">
        <f>C98+C99+C100</f>
        <v>86222900</v>
      </c>
      <c r="D97" s="8">
        <f>D98+D99+D100</f>
        <v>82745760</v>
      </c>
      <c r="E97" s="2"/>
    </row>
    <row r="98" spans="1:5" ht="30.75" customHeight="1" x14ac:dyDescent="0.25">
      <c r="A98" s="2">
        <v>1</v>
      </c>
      <c r="B98" s="1" t="s">
        <v>58</v>
      </c>
      <c r="C98" s="12">
        <v>37022900</v>
      </c>
      <c r="D98" s="12">
        <v>34145760</v>
      </c>
      <c r="E98" s="2"/>
    </row>
    <row r="99" spans="1:5" ht="36" customHeight="1" x14ac:dyDescent="0.25">
      <c r="A99" s="2">
        <v>2</v>
      </c>
      <c r="B99" s="1" t="s">
        <v>29</v>
      </c>
      <c r="C99" s="12">
        <v>2000000</v>
      </c>
      <c r="D99" s="12">
        <v>2000000</v>
      </c>
      <c r="E99" s="2"/>
    </row>
    <row r="100" spans="1:5" ht="29.25" customHeight="1" x14ac:dyDescent="0.25">
      <c r="A100" s="2">
        <v>3</v>
      </c>
      <c r="B100" s="1" t="s">
        <v>128</v>
      </c>
      <c r="C100" s="12">
        <v>47200000</v>
      </c>
      <c r="D100" s="12">
        <v>46600000</v>
      </c>
      <c r="E100" s="2" t="s">
        <v>117</v>
      </c>
    </row>
    <row r="101" spans="1:5" s="10" customFormat="1" ht="42.75" customHeight="1" x14ac:dyDescent="0.25">
      <c r="A101" s="6" t="s">
        <v>17</v>
      </c>
      <c r="B101" s="7" t="s">
        <v>18</v>
      </c>
      <c r="C101" s="8">
        <f>C102+C103</f>
        <v>1000000</v>
      </c>
      <c r="D101" s="8">
        <f>D102+D103</f>
        <v>10547230</v>
      </c>
      <c r="E101" s="9"/>
    </row>
    <row r="102" spans="1:5" ht="42.75" customHeight="1" x14ac:dyDescent="0.25">
      <c r="A102" s="2">
        <v>1</v>
      </c>
      <c r="B102" s="1" t="s">
        <v>23</v>
      </c>
      <c r="C102" s="12">
        <v>1000000</v>
      </c>
      <c r="D102" s="12">
        <v>1000000</v>
      </c>
      <c r="E102" s="2"/>
    </row>
    <row r="103" spans="1:5" ht="42.75" customHeight="1" x14ac:dyDescent="0.25">
      <c r="A103" s="2">
        <v>2</v>
      </c>
      <c r="B103" s="1" t="s">
        <v>99</v>
      </c>
      <c r="C103" s="12">
        <v>0</v>
      </c>
      <c r="D103" s="12">
        <v>9547230</v>
      </c>
      <c r="E103" s="2"/>
    </row>
    <row r="104" spans="1:5" s="10" customFormat="1" ht="44.25" customHeight="1" x14ac:dyDescent="0.25">
      <c r="A104" s="6" t="s">
        <v>124</v>
      </c>
      <c r="B104" s="7" t="s">
        <v>19</v>
      </c>
      <c r="C104" s="8">
        <f>C105</f>
        <v>600000</v>
      </c>
      <c r="D104" s="8">
        <f>D105</f>
        <v>600000</v>
      </c>
      <c r="E104" s="9"/>
    </row>
    <row r="105" spans="1:5" ht="30.75" customHeight="1" x14ac:dyDescent="0.25">
      <c r="A105" s="2">
        <v>1</v>
      </c>
      <c r="B105" s="1" t="s">
        <v>30</v>
      </c>
      <c r="C105" s="12">
        <v>600000</v>
      </c>
      <c r="D105" s="12">
        <v>600000</v>
      </c>
      <c r="E105" s="2"/>
    </row>
    <row r="106" spans="1:5" ht="30.75" customHeight="1" x14ac:dyDescent="0.25">
      <c r="A106" s="18" t="s">
        <v>21</v>
      </c>
      <c r="B106" s="18"/>
      <c r="C106" s="8">
        <f>C104+C101+C97+C93+C88+C57+C38+C33+C23+C5+C86</f>
        <v>4714882882</v>
      </c>
      <c r="D106" s="8">
        <f>D104+D101+D97+D93+D88+D57+D38+D33+D23+D5+D86</f>
        <v>2610986234</v>
      </c>
      <c r="E106" s="8"/>
    </row>
    <row r="109" spans="1:5" ht="33.75" customHeight="1" x14ac:dyDescent="0.25">
      <c r="A109" s="22" t="s">
        <v>34</v>
      </c>
      <c r="B109" s="22"/>
      <c r="C109" s="21" t="s">
        <v>35</v>
      </c>
      <c r="D109" s="21"/>
      <c r="E109" s="21"/>
    </row>
  </sheetData>
  <mergeCells count="15">
    <mergeCell ref="A2:E2"/>
    <mergeCell ref="A106:B106"/>
    <mergeCell ref="C3:C4"/>
    <mergeCell ref="E3:E4"/>
    <mergeCell ref="C109:E109"/>
    <mergeCell ref="A109:B109"/>
    <mergeCell ref="A3:A4"/>
    <mergeCell ref="B3:B4"/>
    <mergeCell ref="D3:D4"/>
    <mergeCell ref="D41:D43"/>
    <mergeCell ref="E11:E18"/>
    <mergeCell ref="D11:D19"/>
    <mergeCell ref="D62:D73"/>
    <mergeCell ref="E62:E73"/>
    <mergeCell ref="E24:E25"/>
  </mergeCells>
  <pageMargins left="0.27" right="0.11811023622047245" top="0.28000000000000003" bottom="0.16" header="0.32" footer="0.17"/>
  <pageSetup paperSize="9" scale="85" pageOrder="overThenDown" orientation="landscape" r:id="rId1"/>
  <headerFooter scaleWithDoc="0" alignWithMargins="0">
    <firstFooter>&amp;C83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user</cp:lastModifiedBy>
  <cp:lastPrinted>2022-02-03T05:10:26Z</cp:lastPrinted>
  <dcterms:created xsi:type="dcterms:W3CDTF">2016-11-12T09:25:07Z</dcterms:created>
  <dcterms:modified xsi:type="dcterms:W3CDTF">2022-02-07T05:05:02Z</dcterms:modified>
</cp:coreProperties>
</file>