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 (2)" sheetId="2" r:id="rId1"/>
  </sheets>
  <calcPr calcId="152511"/>
</workbook>
</file>

<file path=xl/calcChain.xml><?xml version="1.0" encoding="utf-8"?>
<calcChain xmlns="http://schemas.openxmlformats.org/spreadsheetml/2006/main">
  <c r="D7" i="2" l="1"/>
  <c r="C7" i="2"/>
  <c r="C19" i="2" l="1"/>
  <c r="D19" i="2"/>
  <c r="E11" i="2" l="1"/>
  <c r="D8" i="2"/>
  <c r="C8" i="2"/>
  <c r="C10" i="2"/>
  <c r="D10" i="2" s="1"/>
  <c r="D11" i="2" s="1"/>
  <c r="C9" i="2"/>
  <c r="D9" i="2" s="1"/>
  <c r="C11" i="2" l="1"/>
  <c r="E43" i="2"/>
  <c r="D32" i="2"/>
  <c r="D33" i="2"/>
  <c r="D34" i="2"/>
  <c r="D35" i="2"/>
  <c r="D36" i="2"/>
  <c r="D37" i="2"/>
  <c r="D38" i="2"/>
  <c r="D39" i="2"/>
  <c r="D41" i="2"/>
  <c r="E48" i="2"/>
  <c r="D55" i="2"/>
  <c r="E55" i="2"/>
  <c r="C55" i="2"/>
  <c r="E29" i="2"/>
  <c r="D43" i="2" l="1"/>
  <c r="D64" i="2"/>
  <c r="E64" i="2"/>
  <c r="C64" i="2"/>
  <c r="D62" i="2"/>
  <c r="E62" i="2"/>
  <c r="C62" i="2"/>
  <c r="E51" i="2"/>
  <c r="D31" i="2" l="1"/>
  <c r="C31" i="2"/>
  <c r="E31" i="2"/>
  <c r="E21" i="2" l="1"/>
  <c r="C6" i="2" l="1"/>
  <c r="D6" i="2"/>
  <c r="D52" i="2" l="1"/>
  <c r="C52" i="2"/>
  <c r="D49" i="2"/>
  <c r="D51" i="2" s="1"/>
  <c r="C49" i="2"/>
  <c r="C51" i="2" s="1"/>
  <c r="D47" i="2"/>
  <c r="C47" i="2"/>
  <c r="D46" i="2"/>
  <c r="C46" i="2"/>
  <c r="D45" i="2"/>
  <c r="C45" i="2"/>
  <c r="D44" i="2"/>
  <c r="C44" i="2"/>
  <c r="C41" i="2"/>
  <c r="C39" i="2"/>
  <c r="C38" i="2"/>
  <c r="C37" i="2"/>
  <c r="C36" i="2"/>
  <c r="C35" i="2"/>
  <c r="C34" i="2"/>
  <c r="C33" i="2"/>
  <c r="C32" i="2"/>
  <c r="D26" i="2"/>
  <c r="C26" i="2"/>
  <c r="D25" i="2"/>
  <c r="C25" i="2"/>
  <c r="D24" i="2"/>
  <c r="C24" i="2"/>
  <c r="D23" i="2"/>
  <c r="C23" i="2"/>
  <c r="D22" i="2"/>
  <c r="C22" i="2"/>
  <c r="D20" i="2"/>
  <c r="C20" i="2"/>
  <c r="D18" i="2"/>
  <c r="C18" i="2"/>
  <c r="E17" i="2"/>
  <c r="E66" i="2" s="1"/>
  <c r="D16" i="2"/>
  <c r="C16" i="2"/>
  <c r="D15" i="2"/>
  <c r="C15" i="2"/>
  <c r="D14" i="2"/>
  <c r="C14" i="2"/>
  <c r="D13" i="2"/>
  <c r="C13" i="2"/>
  <c r="D12" i="2"/>
  <c r="C12" i="2"/>
  <c r="C43" i="2" l="1"/>
  <c r="C29" i="2"/>
  <c r="D29" i="2"/>
  <c r="C48" i="2"/>
  <c r="C66" i="2" s="1"/>
  <c r="D21" i="2"/>
  <c r="D48" i="2"/>
  <c r="D66" i="2" s="1"/>
  <c r="C21" i="2"/>
  <c r="C17" i="2"/>
  <c r="D17" i="2"/>
</calcChain>
</file>

<file path=xl/sharedStrings.xml><?xml version="1.0" encoding="utf-8"?>
<sst xmlns="http://schemas.openxmlformats.org/spreadsheetml/2006/main" count="69" uniqueCount="69">
  <si>
    <t>Հ/Հ</t>
  </si>
  <si>
    <t>Նախատեսվող գումարը</t>
  </si>
  <si>
    <t>Համայնքի մասնաբաժին</t>
  </si>
  <si>
    <t>Պետական մասնաբաժին</t>
  </si>
  <si>
    <t>Համայնքապետարանի շենքի վերակառուցում</t>
  </si>
  <si>
    <t>Վարդավանք բնակավայրի ակումբի շենքի նորոգում</t>
  </si>
  <si>
    <t>Վերին Խոտանան բնակավայրի հանդիսությունների սրահի նորոգում</t>
  </si>
  <si>
    <t>Չափնի բնակավայրի հանդիսությունների սրահի նորոգում</t>
  </si>
  <si>
    <t>Նորաշենիկ բնակավայրի վարչական շենքի նորոգում</t>
  </si>
  <si>
    <t>Բաղաբերդ 14 հասցեում գրադարանի նորոգում</t>
  </si>
  <si>
    <t>Բաղաբերդ 6 հասցեում ակումբ-գրադարանի նորոգում</t>
  </si>
  <si>
    <t>Շինարարների 8 հասցեում ակումբ-գրադարանի նորոգում</t>
  </si>
  <si>
    <t>Ընդամենը</t>
  </si>
  <si>
    <t>Դավիթ Բեկ գյուղի 1-ին փողոցի 10-րդ նրբանցքի  թիվ  1 տան վերակառուցում Արամ Մանուկյանի տուն-թանգարանի</t>
  </si>
  <si>
    <t>Գ․ Նժդեհ փողոցի աջակողմյան մայթի նորոգում</t>
  </si>
  <si>
    <t>Արծվանիկ բնակավայրի գյուղամիջյան ճանապարհների նորոգում և ասֆալտապատում</t>
  </si>
  <si>
    <t>Սյունիք բնակավայրի գյուղամիջյան ճանապարհների նորոգում և ասֆալտապատում</t>
  </si>
  <si>
    <t>Ուժանիս բնակավայրի խմելու ջրագծի կառուցում</t>
  </si>
  <si>
    <t>Դավիթ Բեկ 8 հասցեում ակումբ-գրադարանի նորոգում</t>
  </si>
  <si>
    <t>Ընդամենը ակումբ-գրադարաններ</t>
  </si>
  <si>
    <t>Ընդամենը ճանապարհներ</t>
  </si>
  <si>
    <t xml:space="preserve">Ընդամենը ջրագծեր </t>
  </si>
  <si>
    <t>Դավիթ Բեկ հրապարակից Դավիթ Բեկ թաղամաս տանող ճանապարհի, թիվ 2, 4, 5, 7, 8, 10, 12 բ/բ շենքերի բակերի և թաղամասից Սպանդարյան փողոց տանող ճանապարհի նորոգում և ասֆալտապատում</t>
  </si>
  <si>
    <t>Երկաթուղայինների փողոցի թիվ 1, 3, 5, 6 բ/բ շենքերի բակերի նորոգում և ասֆալտապատում</t>
  </si>
  <si>
    <t>Ռ․ Մելիքյան փողոցի Արվեստի պետական քոլեջի հետնամասի, թիվ 6 բ/բ շենքի բակի հիմնանորոգում</t>
  </si>
  <si>
    <t>Ա․ Մանուկյան փողոցի թիվ 1 բ/բ շենքի և Չարենցի փողոցի թիվ 2, 4 բ/բշենքերի բակերի հիմնանորոգում</t>
  </si>
  <si>
    <t>Կապան քաղաքի Վաչագան գետին հարակից մայթի նորոգում, հենապատերի վերականգնում, նոր ճաղավանդակների տեղադրում /Նժդեհի հուշահամալիրից մինչև Բժշկական կենտրոն ընկած հատվածը/</t>
  </si>
  <si>
    <t xml:space="preserve">Կապան քաղաքի թունելից մինչև Բաղաբերդ թաղամասի վերջնամասը փողոցային լուսավորության համակարգի կառուցում </t>
  </si>
  <si>
    <t xml:space="preserve">Վ․ Խոտանան բնակավայրի խմելու ջրի ներքին ցանցի կառուցում, ջրամատակարարման համակարգի նորոգում </t>
  </si>
  <si>
    <t>Արծվանիկ բնակավայրի խմելու ջրամատակարարման համակարգի կառուցում</t>
  </si>
  <si>
    <t>Աղվանի բնակավայրի խմելու ջրամատակարարման համակարգի  կառուցում</t>
  </si>
  <si>
    <t>Շինարարների փողոցի թիվ 2, 4, 4, 5, 7, 8, 9, 12, 13, 14, 15, 16, 17, 18, 20, 22 և թիվ 24 բ/բ շենքերի բակերի նորոգում և ասֆալտապատում</t>
  </si>
  <si>
    <t>Ընդամենը հանդիսությունների սրահներ</t>
  </si>
  <si>
    <t>ՆՈՒՀ-երի համար գույքի ձեռքբերում</t>
  </si>
  <si>
    <t>Շիկահող բնակավայրի գյուղամիջյան ճանապարհների նորոգում</t>
  </si>
  <si>
    <t xml:space="preserve">Ճակատեն, Շիկահող, Գեղանուշ, Շիշկերտ, Աղվանի, Ձորաստան և Անտառաշատ բնակավայրերի հեռագնա արոտների և խոտհարքերի ճանապարհների բարելավում </t>
  </si>
  <si>
    <t>Վերին Խոտանան գյուղի դաշտամիջյան ճանապարհների բարեկարգում</t>
  </si>
  <si>
    <t>Կապան համայնքի Կապան քաղաքի Վաչագան գետի հունի մաքրում, հայելային պատկերների և հենապատրեի վերականգնում, նոր ճաղավանդակների տեղադրում /Բժշկական կենտրոնի կամրջից-մարզպետարանի կամուրջ/</t>
  </si>
  <si>
    <t>Գետերի և սելավատարների մաքրման աշխատանքներ</t>
  </si>
  <si>
    <t>Ընդամենը գետեր,սելավատարներ</t>
  </si>
  <si>
    <t>Բազմաբնակարան շենքերի վերելակների նորոգում</t>
  </si>
  <si>
    <t>Ծաղկապատ տարածքների, կանաչ գոտիների ընդլայնմանն ուղղված աշխատանքների իրականացում</t>
  </si>
  <si>
    <t>Գյուղերի գերեզմանների ցանկապատում</t>
  </si>
  <si>
    <t>Գյուղերում կանգառների կառուցում</t>
  </si>
  <si>
    <t>Զբոսաշրջային ենթակառուցվածքներիս տեղծման աջակցություն</t>
  </si>
  <si>
    <t>Պատմամշակութային հուշարձանների պահպանության աջակցություն՝ շահագրգիռ կողմերի հետ համագործակցությամբ</t>
  </si>
  <si>
    <t>Երիտասարդական ակումբների հիմնման աջակցություն</t>
  </si>
  <si>
    <t>Ընդամենը զբոսաշրջություն</t>
  </si>
  <si>
    <t>Ընդամենը երիտասարդություն</t>
  </si>
  <si>
    <t>Սեյսմակայունության գնահատման և բարձրացման նպատակով շենքերում անհրաժեշտ հետազոտությունների կատարում</t>
  </si>
  <si>
    <t>ԸՆԴՀԱՆՈՒՐԸ</t>
  </si>
  <si>
    <t>Աթլետիկական փակ մարզասրահի կառուցում</t>
  </si>
  <si>
    <t xml:space="preserve"> Կապան քաղաքի Վաչագան գետին հարակից մայթերի և կամուրջների նորոգում, լուսավորության համակարգի փոխարինում   /Բժշկական կենտրոնի կամրջից-մարզպետարանի կամուրջ/</t>
  </si>
  <si>
    <t>Ընդամենը սպորտ</t>
  </si>
  <si>
    <t>Օխտար բնակավայրում վարչական շենքի կառուցում</t>
  </si>
  <si>
    <t>Տավրուս բնակավայրում նոր վարչական շենքի կառուցում</t>
  </si>
  <si>
    <t>Ընդամենը վարչական շենքեր</t>
  </si>
  <si>
    <t>Սրաշեն բնակավայրի հանդիսությունների սրահի նորոգում</t>
  </si>
  <si>
    <t>Հավելված</t>
  </si>
  <si>
    <t>Աղյուսակ 1</t>
  </si>
  <si>
    <t>Անվանումը</t>
  </si>
  <si>
    <t>ՀԱՅԱՍՏԱՆԻ ՀԱՆՐԱՊԵՏՈՒԹՅԱՆ ՍՅՈՒՆԻՔԻ ՄԱՐԶԻ ԿԱՊԱՆ ՀԱՄԱՅՆՔԻ 2023-2025ԹՎԱԿԱՆՆԵՐԻ ՄԻՋՆԱԺԱՄԿԵՏ ԾԱԽՍԵՐԻ ԾՐԱԳՐՈՎ 2023 ԹՎԱԿԱՆԻՆ ՆԱԽԱՏԵՍՎԱԾ ԿԱՊԻՏԱԼ ԾՐԱԳՐԵՐ</t>
  </si>
  <si>
    <t>Կապանի Կոմունալ ծառայություն համայնքային ոչ առևտրային կազմակերպության համար գրասենյակի կառուցում</t>
  </si>
  <si>
    <t>Թիվ 1 նախադպրոցական ուսումնական հաստատության հիմնանորոգում և տարածքի բարեկարգում</t>
  </si>
  <si>
    <t>Լեռնագործների փողոցում շենքի վերակառուցում՝ նախադպրոցական ուսումնական հաստատության հիմնելու համար</t>
  </si>
  <si>
    <t>Արծվանիկ բնակավայրի նախադպրոցական ուսումնական հաստատության տարածքի բարեկարգում</t>
  </si>
  <si>
    <t>Սյունիք բնակավայրի նախադպրոցական ուսումնական հաստատության վերակառուցում</t>
  </si>
  <si>
    <t>Թիվ 2 նախադպրոցական ուսումնական հաստատության հիմնանորոգում և տարածքի բարեկարգում</t>
  </si>
  <si>
    <t>Ընդամենը նախադպրոցական ուսումնական հաստատություններ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</si>
</sst>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GHEA Mariam"/>
      <family val="3"/>
    </font>
    <font>
      <sz val="12"/>
      <name val="GHEA Mariam"/>
      <family val="3"/>
    </font>
    <font>
      <b/>
      <sz val="11"/>
      <color theme="1"/>
      <name val="GHEA Mariam"/>
      <family val="3"/>
    </font>
    <font>
      <b/>
      <sz val="12"/>
      <color theme="1"/>
      <name val="GHEA Mariam"/>
      <family val="3"/>
    </font>
    <font>
      <b/>
      <sz val="12"/>
      <name val="GHEA Mariam"/>
      <family val="3"/>
    </font>
    <font>
      <sz val="12"/>
      <color theme="1"/>
      <name val="GHEA Mariam"/>
      <family val="3"/>
    </font>
    <font>
      <b/>
      <i/>
      <sz val="11"/>
      <color theme="1"/>
      <name val="GHEA Mariam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3" fontId="4" fillId="0" borderId="1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abSelected="1" topLeftCell="A46" workbookViewId="0">
      <selection activeCell="B32" sqref="B32"/>
    </sheetView>
  </sheetViews>
  <sheetFormatPr defaultRowHeight="16.5" x14ac:dyDescent="0.25"/>
  <cols>
    <col min="1" max="1" width="7.42578125" style="4" customWidth="1"/>
    <col min="2" max="2" width="74.7109375" style="2" customWidth="1"/>
    <col min="3" max="3" width="16.42578125" style="6" customWidth="1"/>
    <col min="4" max="4" width="18.28515625" style="6" customWidth="1"/>
    <col min="5" max="5" width="19" style="6" customWidth="1"/>
    <col min="6" max="16384" width="9.140625" style="2"/>
  </cols>
  <sheetData>
    <row r="1" spans="1:5" x14ac:dyDescent="0.25">
      <c r="E1" s="6" t="s">
        <v>58</v>
      </c>
    </row>
    <row r="2" spans="1:5" x14ac:dyDescent="0.25">
      <c r="E2" s="18" t="s">
        <v>59</v>
      </c>
    </row>
    <row r="3" spans="1:5" ht="48.75" customHeight="1" x14ac:dyDescent="0.25">
      <c r="A3" s="23" t="s">
        <v>61</v>
      </c>
      <c r="B3" s="23"/>
      <c r="C3" s="23"/>
      <c r="D3" s="23"/>
      <c r="E3" s="23"/>
    </row>
    <row r="5" spans="1:5" ht="42.75" customHeight="1" x14ac:dyDescent="0.25">
      <c r="A5" s="8" t="s">
        <v>0</v>
      </c>
      <c r="B5" s="8" t="s">
        <v>60</v>
      </c>
      <c r="C5" s="9" t="s">
        <v>2</v>
      </c>
      <c r="D5" s="9" t="s">
        <v>3</v>
      </c>
      <c r="E5" s="9" t="s">
        <v>1</v>
      </c>
    </row>
    <row r="6" spans="1:5" ht="27" customHeight="1" x14ac:dyDescent="0.25">
      <c r="A6" s="8">
        <v>1</v>
      </c>
      <c r="B6" s="14" t="s">
        <v>4</v>
      </c>
      <c r="C6" s="9">
        <f t="shared" ref="C6:C16" si="0">E6*40%</f>
        <v>400000000</v>
      </c>
      <c r="D6" s="9">
        <f t="shared" ref="D6:D16" si="1">E6*60%</f>
        <v>600000000</v>
      </c>
      <c r="E6" s="9">
        <v>1000000000</v>
      </c>
    </row>
    <row r="7" spans="1:5" ht="42" customHeight="1" x14ac:dyDescent="0.25">
      <c r="A7" s="8">
        <v>2</v>
      </c>
      <c r="B7" s="14" t="s">
        <v>62</v>
      </c>
      <c r="C7" s="9">
        <f>E7*40%</f>
        <v>26139232</v>
      </c>
      <c r="D7" s="9">
        <f>E7*60%</f>
        <v>39208848</v>
      </c>
      <c r="E7" s="9">
        <v>65348080</v>
      </c>
    </row>
    <row r="8" spans="1:5" ht="28.5" customHeight="1" x14ac:dyDescent="0.25">
      <c r="A8" s="3">
        <v>3</v>
      </c>
      <c r="B8" s="7" t="s">
        <v>8</v>
      </c>
      <c r="C8" s="5">
        <f>E8*55%</f>
        <v>12100000.000000002</v>
      </c>
      <c r="D8" s="5">
        <f>E8*45%</f>
        <v>9900000</v>
      </c>
      <c r="E8" s="5">
        <v>22000000</v>
      </c>
    </row>
    <row r="9" spans="1:5" s="16" customFormat="1" ht="18" x14ac:dyDescent="0.35">
      <c r="A9" s="15">
        <v>4</v>
      </c>
      <c r="B9" s="7" t="s">
        <v>54</v>
      </c>
      <c r="C9" s="5">
        <f>E9*55%</f>
        <v>27500000.000000004</v>
      </c>
      <c r="D9" s="5">
        <f>E9-C9</f>
        <v>22499999.999999996</v>
      </c>
      <c r="E9" s="5">
        <v>50000000</v>
      </c>
    </row>
    <row r="10" spans="1:5" s="16" customFormat="1" ht="18" x14ac:dyDescent="0.35">
      <c r="A10" s="15">
        <v>5</v>
      </c>
      <c r="B10" s="7" t="s">
        <v>55</v>
      </c>
      <c r="C10" s="5">
        <f>E10*55%</f>
        <v>27500000.000000004</v>
      </c>
      <c r="D10" s="5">
        <f>E10-C10</f>
        <v>22499999.999999996</v>
      </c>
      <c r="E10" s="5">
        <v>50000000</v>
      </c>
    </row>
    <row r="11" spans="1:5" s="16" customFormat="1" ht="18" x14ac:dyDescent="0.35">
      <c r="A11" s="24" t="s">
        <v>56</v>
      </c>
      <c r="B11" s="25"/>
      <c r="C11" s="17">
        <f>SUM(C8:C10)</f>
        <v>67100000.000000015</v>
      </c>
      <c r="D11" s="17">
        <f>SUM(D8:D10)</f>
        <v>54899999.999999993</v>
      </c>
      <c r="E11" s="17">
        <f>SUM(E8:E10)</f>
        <v>122000000</v>
      </c>
    </row>
    <row r="12" spans="1:5" ht="27" customHeight="1" x14ac:dyDescent="0.25">
      <c r="A12" s="3">
        <v>6</v>
      </c>
      <c r="B12" s="1" t="s">
        <v>5</v>
      </c>
      <c r="C12" s="5">
        <f t="shared" si="0"/>
        <v>12000000</v>
      </c>
      <c r="D12" s="5">
        <f t="shared" si="1"/>
        <v>18000000</v>
      </c>
      <c r="E12" s="5">
        <v>30000000</v>
      </c>
    </row>
    <row r="13" spans="1:5" ht="26.25" customHeight="1" x14ac:dyDescent="0.25">
      <c r="A13" s="3">
        <v>7</v>
      </c>
      <c r="B13" s="1" t="s">
        <v>11</v>
      </c>
      <c r="C13" s="5">
        <f t="shared" si="0"/>
        <v>16000000</v>
      </c>
      <c r="D13" s="5">
        <f t="shared" si="1"/>
        <v>24000000</v>
      </c>
      <c r="E13" s="5">
        <v>40000000</v>
      </c>
    </row>
    <row r="14" spans="1:5" ht="26.25" customHeight="1" x14ac:dyDescent="0.25">
      <c r="A14" s="3">
        <v>8</v>
      </c>
      <c r="B14" s="1" t="s">
        <v>9</v>
      </c>
      <c r="C14" s="5">
        <f t="shared" si="0"/>
        <v>16000000</v>
      </c>
      <c r="D14" s="5">
        <f t="shared" si="1"/>
        <v>24000000</v>
      </c>
      <c r="E14" s="5">
        <v>40000000</v>
      </c>
    </row>
    <row r="15" spans="1:5" ht="26.25" customHeight="1" x14ac:dyDescent="0.25">
      <c r="A15" s="3">
        <v>9</v>
      </c>
      <c r="B15" s="1" t="s">
        <v>10</v>
      </c>
      <c r="C15" s="5">
        <f t="shared" si="0"/>
        <v>20000000</v>
      </c>
      <c r="D15" s="5">
        <f t="shared" si="1"/>
        <v>30000000</v>
      </c>
      <c r="E15" s="5">
        <v>50000000</v>
      </c>
    </row>
    <row r="16" spans="1:5" ht="26.25" customHeight="1" x14ac:dyDescent="0.25">
      <c r="A16" s="3">
        <v>10</v>
      </c>
      <c r="B16" s="1" t="s">
        <v>18</v>
      </c>
      <c r="C16" s="5">
        <f t="shared" si="0"/>
        <v>20000000</v>
      </c>
      <c r="D16" s="5">
        <f t="shared" si="1"/>
        <v>30000000</v>
      </c>
      <c r="E16" s="5">
        <v>50000000</v>
      </c>
    </row>
    <row r="17" spans="1:5" ht="30" customHeight="1" x14ac:dyDescent="0.25">
      <c r="A17" s="19" t="s">
        <v>19</v>
      </c>
      <c r="B17" s="20"/>
      <c r="C17" s="9">
        <f>SUM(C12:C16)</f>
        <v>84000000</v>
      </c>
      <c r="D17" s="9">
        <f>SUM(D12:D16)</f>
        <v>126000000</v>
      </c>
      <c r="E17" s="9">
        <f>SUM(E12:E16)</f>
        <v>210000000</v>
      </c>
    </row>
    <row r="18" spans="1:5" ht="36.75" customHeight="1" x14ac:dyDescent="0.25">
      <c r="A18" s="3">
        <v>11</v>
      </c>
      <c r="B18" s="7" t="s">
        <v>6</v>
      </c>
      <c r="C18" s="5">
        <f t="shared" ref="C18:C22" si="2">E18*40%</f>
        <v>12000000</v>
      </c>
      <c r="D18" s="5">
        <f t="shared" ref="D18:D22" si="3">E18*60%</f>
        <v>18000000</v>
      </c>
      <c r="E18" s="5">
        <v>30000000</v>
      </c>
    </row>
    <row r="19" spans="1:5" ht="36.75" customHeight="1" x14ac:dyDescent="0.25">
      <c r="A19" s="3">
        <v>12</v>
      </c>
      <c r="B19" s="7" t="s">
        <v>57</v>
      </c>
      <c r="C19" s="5">
        <f>E19*40%</f>
        <v>16000000</v>
      </c>
      <c r="D19" s="5">
        <f t="shared" si="3"/>
        <v>24000000</v>
      </c>
      <c r="E19" s="5">
        <v>40000000</v>
      </c>
    </row>
    <row r="20" spans="1:5" ht="38.25" customHeight="1" x14ac:dyDescent="0.25">
      <c r="A20" s="3">
        <v>13</v>
      </c>
      <c r="B20" s="7" t="s">
        <v>7</v>
      </c>
      <c r="C20" s="5">
        <f t="shared" si="2"/>
        <v>12000000</v>
      </c>
      <c r="D20" s="5">
        <f t="shared" si="3"/>
        <v>18000000</v>
      </c>
      <c r="E20" s="5">
        <v>30000000</v>
      </c>
    </row>
    <row r="21" spans="1:5" ht="26.25" customHeight="1" x14ac:dyDescent="0.25">
      <c r="A21" s="19" t="s">
        <v>32</v>
      </c>
      <c r="B21" s="20"/>
      <c r="C21" s="9">
        <f>SUM(C18:C20)</f>
        <v>40000000</v>
      </c>
      <c r="D21" s="9">
        <f>SUM(D18:D20)</f>
        <v>60000000</v>
      </c>
      <c r="E21" s="9">
        <f>SUM(E18:E20)</f>
        <v>100000000</v>
      </c>
    </row>
    <row r="22" spans="1:5" ht="57.75" customHeight="1" x14ac:dyDescent="0.25">
      <c r="A22" s="8">
        <v>14</v>
      </c>
      <c r="B22" s="11" t="s">
        <v>13</v>
      </c>
      <c r="C22" s="9">
        <f t="shared" si="2"/>
        <v>32000000</v>
      </c>
      <c r="D22" s="9">
        <f t="shared" si="3"/>
        <v>48000000</v>
      </c>
      <c r="E22" s="9">
        <v>80000000</v>
      </c>
    </row>
    <row r="23" spans="1:5" ht="39" customHeight="1" x14ac:dyDescent="0.25">
      <c r="A23" s="8">
        <v>15</v>
      </c>
      <c r="B23" s="1" t="s">
        <v>63</v>
      </c>
      <c r="C23" s="5">
        <f>E23*20%</f>
        <v>80000000</v>
      </c>
      <c r="D23" s="5">
        <f>E23*80%</f>
        <v>320000000</v>
      </c>
      <c r="E23" s="5">
        <v>400000000</v>
      </c>
    </row>
    <row r="24" spans="1:5" ht="39" customHeight="1" x14ac:dyDescent="0.25">
      <c r="A24" s="8">
        <v>16</v>
      </c>
      <c r="B24" s="1" t="s">
        <v>67</v>
      </c>
      <c r="C24" s="5">
        <f>E24*20%</f>
        <v>80000000</v>
      </c>
      <c r="D24" s="5">
        <f>E24*80%</f>
        <v>320000000</v>
      </c>
      <c r="E24" s="5">
        <v>400000000</v>
      </c>
    </row>
    <row r="25" spans="1:5" ht="27" customHeight="1" x14ac:dyDescent="0.25">
      <c r="A25" s="3">
        <v>17</v>
      </c>
      <c r="B25" s="1" t="s">
        <v>66</v>
      </c>
      <c r="C25" s="5">
        <f>E25*20%</f>
        <v>60000000</v>
      </c>
      <c r="D25" s="5">
        <f>E25*80%</f>
        <v>240000000</v>
      </c>
      <c r="E25" s="5">
        <v>300000000</v>
      </c>
    </row>
    <row r="26" spans="1:5" ht="27" customHeight="1" x14ac:dyDescent="0.25">
      <c r="A26" s="3">
        <v>18</v>
      </c>
      <c r="B26" s="1" t="s">
        <v>65</v>
      </c>
      <c r="C26" s="5">
        <f>E26*20%</f>
        <v>8000000</v>
      </c>
      <c r="D26" s="5">
        <f>E26*80%</f>
        <v>32000000</v>
      </c>
      <c r="E26" s="5">
        <v>40000000</v>
      </c>
    </row>
    <row r="27" spans="1:5" ht="42.75" customHeight="1" x14ac:dyDescent="0.25">
      <c r="A27" s="3">
        <v>19</v>
      </c>
      <c r="B27" s="1" t="s">
        <v>64</v>
      </c>
      <c r="C27" s="5">
        <v>20000000</v>
      </c>
      <c r="D27" s="5"/>
      <c r="E27" s="5">
        <v>20000000</v>
      </c>
    </row>
    <row r="28" spans="1:5" ht="27" customHeight="1" x14ac:dyDescent="0.25">
      <c r="A28" s="3">
        <v>20</v>
      </c>
      <c r="B28" s="1" t="s">
        <v>33</v>
      </c>
      <c r="C28" s="5">
        <v>3000000</v>
      </c>
      <c r="D28" s="5"/>
      <c r="E28" s="5">
        <v>3000000</v>
      </c>
    </row>
    <row r="29" spans="1:5" ht="24.75" customHeight="1" x14ac:dyDescent="0.25">
      <c r="A29" s="19" t="s">
        <v>68</v>
      </c>
      <c r="B29" s="20"/>
      <c r="C29" s="9">
        <f>SUM(C23:C28)</f>
        <v>251000000</v>
      </c>
      <c r="D29" s="9">
        <f t="shared" ref="D29:E29" si="4">SUM(D23:D28)</f>
        <v>912000000</v>
      </c>
      <c r="E29" s="9">
        <f t="shared" si="4"/>
        <v>1163000000</v>
      </c>
    </row>
    <row r="30" spans="1:5" ht="34.5" customHeight="1" x14ac:dyDescent="0.25">
      <c r="A30" s="8">
        <v>21</v>
      </c>
      <c r="B30" s="12" t="s">
        <v>51</v>
      </c>
      <c r="C30" s="9">
        <v>15000000</v>
      </c>
      <c r="D30" s="9"/>
      <c r="E30" s="9">
        <v>15000000</v>
      </c>
    </row>
    <row r="31" spans="1:5" ht="34.5" customHeight="1" x14ac:dyDescent="0.25">
      <c r="A31" s="19" t="s">
        <v>53</v>
      </c>
      <c r="B31" s="20"/>
      <c r="C31" s="9">
        <f>SUM(C30:C30)</f>
        <v>15000000</v>
      </c>
      <c r="D31" s="9">
        <f>SUM(D30:D30)</f>
        <v>0</v>
      </c>
      <c r="E31" s="9">
        <f>SUM(E30:E30)</f>
        <v>15000000</v>
      </c>
    </row>
    <row r="32" spans="1:5" ht="36" customHeight="1" x14ac:dyDescent="0.25">
      <c r="A32" s="3">
        <v>22</v>
      </c>
      <c r="B32" s="1" t="s">
        <v>14</v>
      </c>
      <c r="C32" s="5">
        <f t="shared" ref="C32:C39" si="5">E32*45%</f>
        <v>18000000</v>
      </c>
      <c r="D32" s="5">
        <f>E32*55%</f>
        <v>22000000</v>
      </c>
      <c r="E32" s="5">
        <v>40000000</v>
      </c>
    </row>
    <row r="33" spans="1:5" ht="42" customHeight="1" x14ac:dyDescent="0.25">
      <c r="A33" s="3">
        <v>23</v>
      </c>
      <c r="B33" s="1" t="s">
        <v>15</v>
      </c>
      <c r="C33" s="5">
        <f t="shared" si="5"/>
        <v>31500000</v>
      </c>
      <c r="D33" s="5">
        <f t="shared" ref="D33:D39" si="6">E33*55%</f>
        <v>38500000</v>
      </c>
      <c r="E33" s="5">
        <v>70000000</v>
      </c>
    </row>
    <row r="34" spans="1:5" ht="77.25" customHeight="1" x14ac:dyDescent="0.25">
      <c r="A34" s="3">
        <v>24</v>
      </c>
      <c r="B34" s="1" t="s">
        <v>22</v>
      </c>
      <c r="C34" s="5">
        <f t="shared" si="5"/>
        <v>90000000</v>
      </c>
      <c r="D34" s="5">
        <f t="shared" si="6"/>
        <v>110000000.00000001</v>
      </c>
      <c r="E34" s="5">
        <v>200000000</v>
      </c>
    </row>
    <row r="35" spans="1:5" ht="43.5" customHeight="1" x14ac:dyDescent="0.25">
      <c r="A35" s="3">
        <v>25</v>
      </c>
      <c r="B35" s="1" t="s">
        <v>23</v>
      </c>
      <c r="C35" s="5">
        <f t="shared" si="5"/>
        <v>27000000</v>
      </c>
      <c r="D35" s="5">
        <f t="shared" si="6"/>
        <v>33000000.000000004</v>
      </c>
      <c r="E35" s="5">
        <v>60000000</v>
      </c>
    </row>
    <row r="36" spans="1:5" ht="59.25" customHeight="1" x14ac:dyDescent="0.25">
      <c r="A36" s="3">
        <v>26</v>
      </c>
      <c r="B36" s="1" t="s">
        <v>31</v>
      </c>
      <c r="C36" s="5">
        <f t="shared" si="5"/>
        <v>135000000</v>
      </c>
      <c r="D36" s="5">
        <f t="shared" si="6"/>
        <v>165000000</v>
      </c>
      <c r="E36" s="5">
        <v>300000000</v>
      </c>
    </row>
    <row r="37" spans="1:5" ht="45" customHeight="1" x14ac:dyDescent="0.25">
      <c r="A37" s="3">
        <v>27</v>
      </c>
      <c r="B37" s="1" t="s">
        <v>16</v>
      </c>
      <c r="C37" s="5">
        <f t="shared" si="5"/>
        <v>22500000</v>
      </c>
      <c r="D37" s="5">
        <f t="shared" si="6"/>
        <v>27500000.000000004</v>
      </c>
      <c r="E37" s="5">
        <v>50000000</v>
      </c>
    </row>
    <row r="38" spans="1:5" ht="42.75" customHeight="1" x14ac:dyDescent="0.25">
      <c r="A38" s="3">
        <v>28</v>
      </c>
      <c r="B38" s="1" t="s">
        <v>24</v>
      </c>
      <c r="C38" s="5">
        <f t="shared" si="5"/>
        <v>11250000</v>
      </c>
      <c r="D38" s="5">
        <f t="shared" si="6"/>
        <v>13750000.000000002</v>
      </c>
      <c r="E38" s="5">
        <v>25000000</v>
      </c>
    </row>
    <row r="39" spans="1:5" ht="42" customHeight="1" x14ac:dyDescent="0.25">
      <c r="A39" s="3">
        <v>29</v>
      </c>
      <c r="B39" s="1" t="s">
        <v>25</v>
      </c>
      <c r="C39" s="5">
        <f t="shared" si="5"/>
        <v>15750000</v>
      </c>
      <c r="D39" s="5">
        <f t="shared" si="6"/>
        <v>19250000</v>
      </c>
      <c r="E39" s="5">
        <v>35000000</v>
      </c>
    </row>
    <row r="40" spans="1:5" ht="40.5" customHeight="1" x14ac:dyDescent="0.25">
      <c r="A40" s="3">
        <v>30</v>
      </c>
      <c r="B40" s="1" t="s">
        <v>34</v>
      </c>
      <c r="C40" s="5">
        <v>10000000</v>
      </c>
      <c r="D40" s="5"/>
      <c r="E40" s="5">
        <v>10000000</v>
      </c>
    </row>
    <row r="41" spans="1:5" ht="71.25" customHeight="1" x14ac:dyDescent="0.25">
      <c r="A41" s="13">
        <v>31</v>
      </c>
      <c r="B41" s="10" t="s">
        <v>26</v>
      </c>
      <c r="C41" s="5">
        <f>E41*45%</f>
        <v>180000000</v>
      </c>
      <c r="D41" s="5">
        <f>E41*55%</f>
        <v>220000000.00000003</v>
      </c>
      <c r="E41" s="5">
        <v>400000000</v>
      </c>
    </row>
    <row r="42" spans="1:5" ht="73.5" customHeight="1" x14ac:dyDescent="0.25">
      <c r="A42" s="13">
        <v>32</v>
      </c>
      <c r="B42" s="10" t="s">
        <v>52</v>
      </c>
      <c r="C42" s="5">
        <v>266000000</v>
      </c>
      <c r="D42" s="5"/>
      <c r="E42" s="5">
        <v>266000000</v>
      </c>
    </row>
    <row r="43" spans="1:5" ht="21" customHeight="1" x14ac:dyDescent="0.25">
      <c r="A43" s="19" t="s">
        <v>20</v>
      </c>
      <c r="B43" s="20"/>
      <c r="C43" s="9">
        <f>SUM(C32:C42)</f>
        <v>807000000</v>
      </c>
      <c r="D43" s="9">
        <f t="shared" ref="D43:E43" si="7">SUM(D32:D42)</f>
        <v>649000000</v>
      </c>
      <c r="E43" s="9">
        <f t="shared" si="7"/>
        <v>1456000000</v>
      </c>
    </row>
    <row r="44" spans="1:5" ht="37.5" customHeight="1" x14ac:dyDescent="0.25">
      <c r="A44" s="3">
        <v>33</v>
      </c>
      <c r="B44" s="1" t="s">
        <v>17</v>
      </c>
      <c r="C44" s="5">
        <f>E44*30%</f>
        <v>54000000</v>
      </c>
      <c r="D44" s="5">
        <f>E44*70%</f>
        <v>125999999.99999999</v>
      </c>
      <c r="E44" s="5">
        <v>180000000</v>
      </c>
    </row>
    <row r="45" spans="1:5" ht="39" customHeight="1" x14ac:dyDescent="0.25">
      <c r="A45" s="3">
        <v>34</v>
      </c>
      <c r="B45" s="1" t="s">
        <v>28</v>
      </c>
      <c r="C45" s="5">
        <f>E45*30%</f>
        <v>30000000</v>
      </c>
      <c r="D45" s="5">
        <f>E45*70%</f>
        <v>70000000</v>
      </c>
      <c r="E45" s="5">
        <v>100000000</v>
      </c>
    </row>
    <row r="46" spans="1:5" ht="30.75" customHeight="1" x14ac:dyDescent="0.25">
      <c r="A46" s="3">
        <v>35</v>
      </c>
      <c r="B46" s="1" t="s">
        <v>30</v>
      </c>
      <c r="C46" s="5">
        <f>E46*30%</f>
        <v>24000000</v>
      </c>
      <c r="D46" s="5">
        <f>E46*70%</f>
        <v>56000000</v>
      </c>
      <c r="E46" s="5">
        <v>80000000</v>
      </c>
    </row>
    <row r="47" spans="1:5" ht="30.75" customHeight="1" x14ac:dyDescent="0.25">
      <c r="A47" s="3">
        <v>36</v>
      </c>
      <c r="B47" s="1" t="s">
        <v>29</v>
      </c>
      <c r="C47" s="5">
        <f>E47*30%</f>
        <v>45000000</v>
      </c>
      <c r="D47" s="5">
        <f>E47*70%</f>
        <v>105000000</v>
      </c>
      <c r="E47" s="5">
        <v>150000000</v>
      </c>
    </row>
    <row r="48" spans="1:5" ht="27.75" customHeight="1" x14ac:dyDescent="0.25">
      <c r="A48" s="19" t="s">
        <v>21</v>
      </c>
      <c r="B48" s="20"/>
      <c r="C48" s="9">
        <f>SUM(C44:C47)</f>
        <v>153000000</v>
      </c>
      <c r="D48" s="9">
        <f>SUM(D44:D47)</f>
        <v>357000000</v>
      </c>
      <c r="E48" s="9">
        <f>SUM(E44:E47)</f>
        <v>510000000</v>
      </c>
    </row>
    <row r="49" spans="1:5" ht="55.5" customHeight="1" x14ac:dyDescent="0.25">
      <c r="A49" s="3">
        <v>37</v>
      </c>
      <c r="B49" s="1" t="s">
        <v>35</v>
      </c>
      <c r="C49" s="5">
        <f>E49*40%</f>
        <v>40000000</v>
      </c>
      <c r="D49" s="5">
        <f>E49*60%</f>
        <v>60000000</v>
      </c>
      <c r="E49" s="5">
        <v>100000000</v>
      </c>
    </row>
    <row r="50" spans="1:5" ht="31.5" customHeight="1" x14ac:dyDescent="0.25">
      <c r="A50" s="3">
        <v>38</v>
      </c>
      <c r="B50" s="1" t="s">
        <v>36</v>
      </c>
      <c r="C50" s="5">
        <v>10000000</v>
      </c>
      <c r="D50" s="5"/>
      <c r="E50" s="5">
        <v>10000000</v>
      </c>
    </row>
    <row r="51" spans="1:5" ht="30.75" customHeight="1" x14ac:dyDescent="0.25">
      <c r="A51" s="19" t="s">
        <v>12</v>
      </c>
      <c r="B51" s="20"/>
      <c r="C51" s="9">
        <f>SUM(C49:C50)</f>
        <v>50000000</v>
      </c>
      <c r="D51" s="9">
        <f>SUM(D49:D50)</f>
        <v>60000000</v>
      </c>
      <c r="E51" s="9">
        <f>SUM(E49:E50)</f>
        <v>110000000</v>
      </c>
    </row>
    <row r="52" spans="1:5" ht="51" customHeight="1" x14ac:dyDescent="0.25">
      <c r="A52" s="8">
        <v>39</v>
      </c>
      <c r="B52" s="11" t="s">
        <v>27</v>
      </c>
      <c r="C52" s="9">
        <f>E52*30%</f>
        <v>30000000</v>
      </c>
      <c r="D52" s="9">
        <f>E52*70%</f>
        <v>70000000</v>
      </c>
      <c r="E52" s="9">
        <v>100000000</v>
      </c>
    </row>
    <row r="53" spans="1:5" ht="80.25" customHeight="1" x14ac:dyDescent="0.25">
      <c r="A53" s="13">
        <v>40</v>
      </c>
      <c r="B53" s="10" t="s">
        <v>37</v>
      </c>
      <c r="C53" s="5"/>
      <c r="D53" s="5">
        <v>134579080</v>
      </c>
      <c r="E53" s="5">
        <v>134579080</v>
      </c>
    </row>
    <row r="54" spans="1:5" ht="42" customHeight="1" x14ac:dyDescent="0.25">
      <c r="A54" s="13">
        <v>41</v>
      </c>
      <c r="B54" s="10" t="s">
        <v>38</v>
      </c>
      <c r="C54" s="5">
        <v>5000000</v>
      </c>
      <c r="D54" s="5"/>
      <c r="E54" s="5">
        <v>5000000</v>
      </c>
    </row>
    <row r="55" spans="1:5" ht="25.5" customHeight="1" x14ac:dyDescent="0.25">
      <c r="A55" s="21" t="s">
        <v>39</v>
      </c>
      <c r="B55" s="22"/>
      <c r="C55" s="9">
        <f>SUM(C53:C54)</f>
        <v>5000000</v>
      </c>
      <c r="D55" s="9">
        <f t="shared" ref="D55:E55" si="8">SUM(D53:D54)</f>
        <v>134579080</v>
      </c>
      <c r="E55" s="9">
        <f t="shared" si="8"/>
        <v>139579080</v>
      </c>
    </row>
    <row r="56" spans="1:5" ht="33" customHeight="1" x14ac:dyDescent="0.25">
      <c r="A56" s="8">
        <v>42</v>
      </c>
      <c r="B56" s="11" t="s">
        <v>40</v>
      </c>
      <c r="C56" s="5">
        <v>15000000</v>
      </c>
      <c r="D56" s="5"/>
      <c r="E56" s="5">
        <v>15000000</v>
      </c>
    </row>
    <row r="57" spans="1:5" ht="33" x14ac:dyDescent="0.25">
      <c r="A57" s="8">
        <v>43</v>
      </c>
      <c r="B57" s="11" t="s">
        <v>41</v>
      </c>
      <c r="C57" s="5">
        <v>5000000</v>
      </c>
      <c r="D57" s="5"/>
      <c r="E57" s="5">
        <v>5000000</v>
      </c>
    </row>
    <row r="58" spans="1:5" ht="32.25" customHeight="1" x14ac:dyDescent="0.25">
      <c r="A58" s="8">
        <v>44</v>
      </c>
      <c r="B58" s="11" t="s">
        <v>42</v>
      </c>
      <c r="C58" s="5">
        <v>5000000</v>
      </c>
      <c r="D58" s="5"/>
      <c r="E58" s="5">
        <v>5000000</v>
      </c>
    </row>
    <row r="59" spans="1:5" ht="27.75" customHeight="1" x14ac:dyDescent="0.25">
      <c r="A59" s="8">
        <v>45</v>
      </c>
      <c r="B59" s="11" t="s">
        <v>43</v>
      </c>
      <c r="C59" s="5">
        <v>15000000</v>
      </c>
      <c r="D59" s="5"/>
      <c r="E59" s="5">
        <v>15000000</v>
      </c>
    </row>
    <row r="60" spans="1:5" x14ac:dyDescent="0.25">
      <c r="A60" s="3">
        <v>46</v>
      </c>
      <c r="B60" s="1" t="s">
        <v>44</v>
      </c>
      <c r="C60" s="5">
        <v>1000000</v>
      </c>
      <c r="D60" s="5"/>
      <c r="E60" s="5">
        <v>1000000</v>
      </c>
    </row>
    <row r="61" spans="1:5" ht="33" x14ac:dyDescent="0.25">
      <c r="A61" s="3">
        <v>47</v>
      </c>
      <c r="B61" s="1" t="s">
        <v>45</v>
      </c>
      <c r="C61" s="5">
        <v>1000000</v>
      </c>
      <c r="D61" s="5"/>
      <c r="E61" s="5">
        <v>1000000</v>
      </c>
    </row>
    <row r="62" spans="1:5" ht="24.75" customHeight="1" x14ac:dyDescent="0.25">
      <c r="A62" s="19" t="s">
        <v>47</v>
      </c>
      <c r="B62" s="20"/>
      <c r="C62" s="9">
        <f>SUM(C60:C61)</f>
        <v>2000000</v>
      </c>
      <c r="D62" s="9">
        <f>SUM(D60:D61)</f>
        <v>0</v>
      </c>
      <c r="E62" s="9">
        <f>SUM(E60:E61)</f>
        <v>2000000</v>
      </c>
    </row>
    <row r="63" spans="1:5" ht="31.5" customHeight="1" x14ac:dyDescent="0.25">
      <c r="A63" s="3">
        <v>48</v>
      </c>
      <c r="B63" s="1" t="s">
        <v>46</v>
      </c>
      <c r="C63" s="5">
        <v>1000000</v>
      </c>
      <c r="D63" s="5"/>
      <c r="E63" s="5">
        <v>1000000</v>
      </c>
    </row>
    <row r="64" spans="1:5" ht="29.25" customHeight="1" x14ac:dyDescent="0.25">
      <c r="A64" s="19" t="s">
        <v>48</v>
      </c>
      <c r="B64" s="20"/>
      <c r="C64" s="9">
        <f>SUM(C63:C63)</f>
        <v>1000000</v>
      </c>
      <c r="D64" s="9">
        <f>SUM(D63:D63)</f>
        <v>0</v>
      </c>
      <c r="E64" s="9">
        <f>SUM(E63:E63)</f>
        <v>1000000</v>
      </c>
    </row>
    <row r="65" spans="1:5" ht="33" x14ac:dyDescent="0.25">
      <c r="A65" s="8">
        <v>49</v>
      </c>
      <c r="B65" s="11" t="s">
        <v>49</v>
      </c>
      <c r="C65" s="9">
        <v>3000000</v>
      </c>
      <c r="D65" s="9"/>
      <c r="E65" s="9">
        <v>3000000</v>
      </c>
    </row>
    <row r="66" spans="1:5" ht="29.25" customHeight="1" x14ac:dyDescent="0.25">
      <c r="A66" s="19" t="s">
        <v>50</v>
      </c>
      <c r="B66" s="20"/>
      <c r="C66" s="9">
        <f>C65+C64+C62+C59+C58+C57+C56+C55+C52+C51+C48+C43+C31+C29+C22+C21+C17+C6+C8+C7</f>
        <v>1951239232</v>
      </c>
      <c r="D66" s="9">
        <f t="shared" ref="D66:E66" si="9">D65+D64+D62+D59+D58+D57+D56+D55+D52+D51+D48+D43+D31+D29+D22+D21+D17+D6+D8+D7</f>
        <v>3065687928</v>
      </c>
      <c r="E66" s="9">
        <f t="shared" si="9"/>
        <v>5016927160</v>
      </c>
    </row>
  </sheetData>
  <mergeCells count="13">
    <mergeCell ref="A3:E3"/>
    <mergeCell ref="A48:B48"/>
    <mergeCell ref="A17:B17"/>
    <mergeCell ref="A29:B29"/>
    <mergeCell ref="A43:B43"/>
    <mergeCell ref="A21:B21"/>
    <mergeCell ref="A31:B31"/>
    <mergeCell ref="A11:B11"/>
    <mergeCell ref="A66:B66"/>
    <mergeCell ref="A51:B51"/>
    <mergeCell ref="A55:B55"/>
    <mergeCell ref="A62:B62"/>
    <mergeCell ref="A64:B64"/>
  </mergeCells>
  <pageMargins left="0.64" right="0.15748031496062992" top="0.31496062992125984" bottom="0.15748031496062992" header="0.31496062992125984" footer="0.15748031496062992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2022-10-12T12:49:59Z</dcterms:modified>
</cp:coreProperties>
</file>