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<sst xmlns="http://schemas.openxmlformats.org/spreadsheetml/2006/main" count="305" uniqueCount="133">
  <si>
    <t>Հ/Հ</t>
  </si>
  <si>
    <t>Պաշտոնի անվանումը</t>
  </si>
  <si>
    <t>Միավորը</t>
  </si>
  <si>
    <t>Տնօրեն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</si>
  <si>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</si>
  <si>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</si>
  <si>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</si>
  <si>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</si>
  <si>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</si>
  <si>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</si>
  <si>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</si>
  <si>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</si>
  <si>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</si>
  <si>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</si>
  <si>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</si>
  <si>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</si>
  <si>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</si>
  <si>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</si>
  <si>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</si>
  <si>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</si>
  <si>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Հրահանգիչ</t>
  </si>
  <si>
    <t>Երաժիշտ</t>
  </si>
  <si>
    <t>Գրադարանային գործի մասնագետ</t>
  </si>
  <si>
    <t>Ակումբավար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</si>
  <si>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</si>
  <si>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</si>
  <si>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</si>
  <si>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</si>
  <si>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</si>
  <si>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</si>
  <si>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</si>
  <si>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</si>
  <si>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</si>
  <si>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</si>
  <si>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</si>
  <si>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</si>
  <si>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</si>
  <si>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</si>
  <si>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</si>
  <si>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</si>
  <si>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</si>
  <si>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</si>
  <si>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</si>
  <si>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</si>
  <si>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</si>
  <si>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</si>
  <si>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</si>
  <si>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</si>
  <si>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</si>
  <si>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</si>
  <si>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Աշխ. ֆոնդ</t>
  </si>
  <si>
    <t>Օժանդակ աշխատող`</t>
  </si>
  <si>
    <t>Բուժքույր`</t>
  </si>
  <si>
    <t>Հավաքարար`</t>
  </si>
  <si>
    <t>Պահակ`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</si>
  <si>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</si>
  <si>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</si>
  <si>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</si>
  <si>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</si>
  <si>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</si>
  <si>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</si>
  <si>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</si>
  <si>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</si>
  <si>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Մերսող</t>
  </si>
  <si>
    <t>Հանդերձապան-դռնապան</t>
  </si>
  <si>
    <t>Հանդերձապան-դռնապահ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</si>
  <si>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</si>
  <si>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</si>
  <si>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</si>
  <si>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</si>
  <si>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</si>
  <si>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</si>
  <si>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</si>
  <si>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</si>
  <si>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</si>
  <si>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</si>
  <si>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</si>
  <si>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</si>
  <si>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</si>
  <si>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</si>
  <si>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</si>
  <si>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Էքսկուրսավար</t>
  </si>
  <si>
    <t>Հավաքարար՝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</si>
  <si>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</si>
  <si>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</si>
  <si>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</si>
  <si>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</si>
  <si>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</si>
  <si>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</si>
  <si>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</si>
  <si>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</si>
  <si>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</si>
  <si>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</si>
  <si>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</si>
  <si>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</si>
  <si>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</si>
  <si>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</si>
  <si>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</si>
  <si>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</si>
  <si>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</si>
  <si>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</si>
  <si>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</si>
  <si>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</si>
  <si>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</si>
  <si>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</si>
  <si>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</si>
  <si>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</si>
  <si>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</si>
  <si>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</si>
  <si>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</si>
  <si>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</si>
  <si>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</si>
  <si>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</si>
  <si>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</si>
  <si>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</si>
  <si>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</si>
  <si>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</si>
  <si>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</si>
  <si>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</si>
  <si>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</si>
  <si>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</si>
  <si>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</si>
  <si>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Պահակ՝ </t>
  </si>
  <si>
    <t>Պահակ՝</t>
  </si>
  <si>
    <t xml:space="preserve">Օժանդակ բանվոր՝ </t>
  </si>
  <si>
    <t>6,1</t>
  </si>
  <si>
    <t>Փողային նվագախմբի ղեկավար</t>
  </si>
  <si>
    <t>Գրադարանավար 1-ին կարգ</t>
  </si>
  <si>
    <t>Գրադարանավար 2-րդ կարգ</t>
  </si>
  <si>
    <t>Գրադարանավար</t>
  </si>
  <si>
    <t xml:space="preserve">2021թ. դեկտեմբերի 29-ի թիվ   143-Ա որոշման </t>
  </si>
  <si>
    <t xml:space="preserve">2021թ. դեկտեմբերի 29-ի թիվ   143-Ա որոշման  </t>
  </si>
  <si>
    <t>2021թ. դեկտեմբերի 29-ի թիվ   143-Ա որոշման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</si>
</sst>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</numFmts>
  <fonts count="44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7.28125" style="3" customWidth="1"/>
    <col min="5" max="5" width="18.57421875" style="3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3:5" ht="14.25">
      <c r="C1" s="44" t="s">
        <v>101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130</v>
      </c>
      <c r="D3" s="44"/>
      <c r="E3" s="44"/>
    </row>
    <row r="5" spans="1:5" ht="57" customHeight="1">
      <c r="A5" s="44" t="s">
        <v>102</v>
      </c>
      <c r="B5" s="44"/>
      <c r="C5" s="44"/>
      <c r="D5" s="44"/>
      <c r="E5" s="44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33">
        <v>176700</v>
      </c>
      <c r="E9" s="5">
        <f>C9*D9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C10*D10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104800</v>
      </c>
      <c r="E11" s="5">
        <f>C11*D11</f>
        <v>104800</v>
      </c>
    </row>
    <row r="12" spans="1:5" ht="21.75" customHeight="1">
      <c r="A12" s="5">
        <v>4</v>
      </c>
      <c r="B12" s="2" t="s">
        <v>16</v>
      </c>
      <c r="C12" s="5">
        <v>1</v>
      </c>
      <c r="D12" s="5">
        <v>98200</v>
      </c>
      <c r="E12" s="5">
        <f>C12*D12</f>
        <v>98200</v>
      </c>
    </row>
    <row r="13" spans="1:5" ht="21.75" customHeight="1">
      <c r="A13" s="46" t="s">
        <v>10</v>
      </c>
      <c r="B13" s="47"/>
      <c r="C13" s="10">
        <f>SUM(C9:C12)</f>
        <v>4</v>
      </c>
      <c r="D13" s="4"/>
      <c r="E13" s="4">
        <f>E12+E11+E10+E9</f>
        <v>477900</v>
      </c>
    </row>
    <row r="14" spans="1:5" ht="29.25" customHeight="1">
      <c r="A14" s="4" t="s">
        <v>17</v>
      </c>
      <c r="B14" s="27" t="s">
        <v>18</v>
      </c>
      <c r="C14" s="28">
        <v>7</v>
      </c>
      <c r="D14" s="30">
        <f>(D15+D16+D17)/3</f>
        <v>114300</v>
      </c>
      <c r="E14" s="28">
        <f>C14*D14</f>
        <v>800100</v>
      </c>
    </row>
    <row r="15" spans="1:5" ht="21.75" customHeight="1">
      <c r="A15" s="5">
        <v>5</v>
      </c>
      <c r="B15" s="31" t="s">
        <v>100</v>
      </c>
      <c r="C15" s="32"/>
      <c r="D15" s="33">
        <v>104800</v>
      </c>
      <c r="E15" s="33"/>
    </row>
    <row r="16" spans="1:5" ht="21.75" customHeight="1">
      <c r="A16" s="5">
        <v>6</v>
      </c>
      <c r="B16" s="31" t="s">
        <v>86</v>
      </c>
      <c r="C16" s="32"/>
      <c r="D16" s="33">
        <v>125900</v>
      </c>
      <c r="E16" s="33"/>
    </row>
    <row r="17" spans="1:5" ht="21.75" customHeight="1">
      <c r="A17" s="5">
        <v>7</v>
      </c>
      <c r="B17" s="31" t="s">
        <v>87</v>
      </c>
      <c r="C17" s="32"/>
      <c r="D17" s="33">
        <v>112200</v>
      </c>
      <c r="E17" s="34"/>
    </row>
    <row r="18" spans="1:5" ht="21.75" customHeight="1">
      <c r="A18" s="46" t="s">
        <v>121</v>
      </c>
      <c r="B18" s="47"/>
      <c r="C18" s="10">
        <v>11</v>
      </c>
      <c r="D18" s="10"/>
      <c r="E18" s="10">
        <f>E14+E13</f>
        <v>1278000</v>
      </c>
    </row>
    <row r="22" spans="1:4" ht="14.25" customHeight="1">
      <c r="A22" s="44" t="s">
        <v>57</v>
      </c>
      <c r="B22" s="44"/>
      <c r="C22" s="45" t="s">
        <v>58</v>
      </c>
      <c r="D22" s="45"/>
    </row>
  </sheetData>
  <sheetProtection/>
  <mergeCells count="8">
    <mergeCell ref="A22:B22"/>
    <mergeCell ref="C22:D22"/>
    <mergeCell ref="A18:B18"/>
    <mergeCell ref="C1:E1"/>
    <mergeCell ref="C2:E2"/>
    <mergeCell ref="C3:E3"/>
    <mergeCell ref="A5:E5"/>
    <mergeCell ref="A13:B1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6" customWidth="1"/>
    <col min="5" max="5" width="20.28125" style="16" customWidth="1"/>
  </cols>
  <sheetData>
    <row r="1" spans="1:5" s="1" customFormat="1" ht="14.25" customHeight="1">
      <c r="A1" s="3"/>
      <c r="C1" s="44" t="s">
        <v>117</v>
      </c>
      <c r="D1" s="44"/>
      <c r="E1" s="44"/>
    </row>
    <row r="2" spans="1:5" s="1" customFormat="1" ht="14.25" customHeight="1">
      <c r="A2" s="3"/>
      <c r="C2" s="44" t="s">
        <v>59</v>
      </c>
      <c r="D2" s="44"/>
      <c r="E2" s="44"/>
    </row>
    <row r="3" spans="1:5" s="1" customFormat="1" ht="14.25" customHeight="1">
      <c r="A3" s="3"/>
      <c r="C3" s="44" t="s">
        <v>132</v>
      </c>
      <c r="D3" s="44"/>
      <c r="E3" s="44"/>
    </row>
    <row r="4" spans="1:5" s="1" customFormat="1" ht="13.5">
      <c r="A4" s="3"/>
      <c r="D4" s="3"/>
      <c r="E4" s="3"/>
    </row>
    <row r="5" spans="1:5" s="1" customFormat="1" ht="60" customHeight="1">
      <c r="A5" s="44" t="s">
        <v>49</v>
      </c>
      <c r="B5" s="44"/>
      <c r="C5" s="44"/>
      <c r="D5" s="44"/>
      <c r="E5" s="44"/>
    </row>
    <row r="6" spans="1:5" s="1" customFormat="1" ht="13.5">
      <c r="A6" s="3"/>
      <c r="D6" s="3"/>
      <c r="E6" s="3"/>
    </row>
    <row r="7" spans="1:5" s="1" customFormat="1" ht="41.2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s="1" customFormat="1" ht="25.5" customHeight="1">
      <c r="A8" s="5">
        <v>1</v>
      </c>
      <c r="B8" s="12" t="s">
        <v>3</v>
      </c>
      <c r="C8" s="13">
        <v>1</v>
      </c>
      <c r="D8" s="22">
        <v>176700</v>
      </c>
      <c r="E8" s="22">
        <f>D8*C8</f>
        <v>176700</v>
      </c>
    </row>
    <row r="9" spans="1:5" s="1" customFormat="1" ht="24.75" customHeight="1">
      <c r="A9" s="5">
        <v>2</v>
      </c>
      <c r="B9" s="12" t="s">
        <v>19</v>
      </c>
      <c r="C9" s="13">
        <v>1</v>
      </c>
      <c r="D9" s="22">
        <v>118800</v>
      </c>
      <c r="E9" s="22">
        <f>D9*C9</f>
        <v>118800</v>
      </c>
    </row>
    <row r="10" spans="1:5" s="1" customFormat="1" ht="24" customHeight="1">
      <c r="A10" s="5">
        <v>3</v>
      </c>
      <c r="B10" s="12" t="s">
        <v>99</v>
      </c>
      <c r="C10" s="13">
        <v>15</v>
      </c>
      <c r="D10" s="24"/>
      <c r="E10" s="24">
        <v>2178000</v>
      </c>
    </row>
    <row r="11" spans="1:5" s="1" customFormat="1" ht="33.75" customHeight="1">
      <c r="A11" s="46" t="s">
        <v>10</v>
      </c>
      <c r="B11" s="47"/>
      <c r="C11" s="4">
        <v>17</v>
      </c>
      <c r="D11" s="15"/>
      <c r="E11" s="15">
        <f>E8+E9+E10</f>
        <v>2473500</v>
      </c>
    </row>
    <row r="12" spans="1:5" s="1" customFormat="1" ht="13.5">
      <c r="A12" s="3"/>
      <c r="D12" s="3"/>
      <c r="E12" s="3"/>
    </row>
    <row r="13" spans="1:5" s="1" customFormat="1" ht="13.5">
      <c r="A13" s="3"/>
      <c r="D13" s="3"/>
      <c r="E13" s="3"/>
    </row>
    <row r="16" spans="1:5" ht="14.25" customHeight="1">
      <c r="A16" s="44" t="s">
        <v>57</v>
      </c>
      <c r="B16" s="44"/>
      <c r="C16" s="45" t="s">
        <v>58</v>
      </c>
      <c r="D16" s="45"/>
      <c r="E16" s="3"/>
    </row>
  </sheetData>
  <sheetProtection/>
  <mergeCells count="7">
    <mergeCell ref="A5:E5"/>
    <mergeCell ref="A11:B11"/>
    <mergeCell ref="C1:E1"/>
    <mergeCell ref="C2:E2"/>
    <mergeCell ref="C3:E3"/>
    <mergeCell ref="C16:D16"/>
    <mergeCell ref="A16:B16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4" width="16.421875" style="3" customWidth="1"/>
    <col min="5" max="5" width="17.57421875" style="3" customWidth="1"/>
    <col min="6" max="16384" width="9.140625" style="1" customWidth="1"/>
  </cols>
  <sheetData>
    <row r="1" spans="3:5" ht="14.25" customHeight="1">
      <c r="C1" s="44" t="s">
        <v>104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130</v>
      </c>
      <c r="D3" s="44"/>
      <c r="E3" s="44"/>
    </row>
    <row r="5" spans="1:5" ht="57" customHeight="1">
      <c r="A5" s="44" t="s">
        <v>103</v>
      </c>
      <c r="B5" s="44"/>
      <c r="C5" s="44"/>
      <c r="D5" s="44"/>
      <c r="E5" s="44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6</v>
      </c>
      <c r="C11" s="5">
        <v>0.5</v>
      </c>
      <c r="D11" s="5">
        <v>98200</v>
      </c>
      <c r="E11" s="5">
        <f t="shared" si="0"/>
        <v>49100</v>
      </c>
    </row>
    <row r="12" spans="1:5" ht="21.75" customHeight="1">
      <c r="A12" s="5">
        <v>4</v>
      </c>
      <c r="B12" s="2" t="s">
        <v>63</v>
      </c>
      <c r="C12" s="5">
        <v>0.5</v>
      </c>
      <c r="D12" s="5">
        <v>104800</v>
      </c>
      <c r="E12" s="5">
        <f t="shared" si="0"/>
        <v>52400</v>
      </c>
    </row>
    <row r="13" spans="1:5" ht="21.75" customHeight="1">
      <c r="A13" s="5">
        <v>5</v>
      </c>
      <c r="B13" s="2" t="s">
        <v>7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6</v>
      </c>
      <c r="B14" s="2" t="s">
        <v>16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46" t="s">
        <v>10</v>
      </c>
      <c r="B15" s="47"/>
      <c r="C15" s="11">
        <f>SUM(C9:C14)</f>
        <v>5</v>
      </c>
      <c r="D15" s="4"/>
      <c r="E15" s="4">
        <f>E14+E13+E12+E11+E10+E9</f>
        <v>579400</v>
      </c>
    </row>
    <row r="16" spans="1:5" ht="29.25" customHeight="1">
      <c r="A16" s="4" t="s">
        <v>17</v>
      </c>
      <c r="B16" s="9" t="s">
        <v>18</v>
      </c>
      <c r="C16" s="29">
        <v>13.5</v>
      </c>
      <c r="D16" s="35">
        <f>(D17+D18+D19)/3</f>
        <v>114300</v>
      </c>
      <c r="E16" s="35">
        <f>C16*D16</f>
        <v>1543050</v>
      </c>
    </row>
    <row r="17" spans="1:5" ht="21.75" customHeight="1">
      <c r="A17" s="5">
        <v>7</v>
      </c>
      <c r="B17" s="2" t="s">
        <v>93</v>
      </c>
      <c r="C17" s="32"/>
      <c r="D17" s="33">
        <v>104800</v>
      </c>
      <c r="E17" s="33"/>
    </row>
    <row r="18" spans="1:5" ht="21.75" customHeight="1">
      <c r="A18" s="6" t="s">
        <v>74</v>
      </c>
      <c r="B18" s="2" t="s">
        <v>88</v>
      </c>
      <c r="C18" s="32"/>
      <c r="D18" s="33">
        <v>125900</v>
      </c>
      <c r="E18" s="33"/>
    </row>
    <row r="19" spans="1:5" ht="19.5" customHeight="1">
      <c r="A19" s="6" t="s">
        <v>90</v>
      </c>
      <c r="B19" s="2" t="s">
        <v>89</v>
      </c>
      <c r="C19" s="32"/>
      <c r="D19" s="33">
        <v>112200</v>
      </c>
      <c r="E19" s="33"/>
    </row>
    <row r="20" spans="1:5" ht="21.75" customHeight="1">
      <c r="A20" s="46" t="s">
        <v>121</v>
      </c>
      <c r="B20" s="47"/>
      <c r="C20" s="11">
        <f>C16+C15</f>
        <v>18.5</v>
      </c>
      <c r="D20" s="4"/>
      <c r="E20" s="15">
        <f>E16+E15</f>
        <v>2122450</v>
      </c>
    </row>
    <row r="25" spans="1:4" ht="14.25" customHeight="1">
      <c r="A25" s="44" t="s">
        <v>57</v>
      </c>
      <c r="B25" s="44"/>
      <c r="C25" s="45" t="s">
        <v>58</v>
      </c>
      <c r="D25" s="45"/>
    </row>
  </sheetData>
  <sheetProtection/>
  <mergeCells count="8">
    <mergeCell ref="A25:B25"/>
    <mergeCell ref="C25:D25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44" t="s">
        <v>105</v>
      </c>
      <c r="D1" s="44"/>
      <c r="E1" s="44"/>
      <c r="F1" s="44"/>
      <c r="G1" s="44"/>
    </row>
    <row r="2" spans="3:7" ht="14.25" customHeight="1">
      <c r="C2" s="44" t="s">
        <v>59</v>
      </c>
      <c r="D2" s="44"/>
      <c r="E2" s="44"/>
      <c r="F2" s="44"/>
      <c r="G2" s="44"/>
    </row>
    <row r="3" spans="3:7" ht="14.25" customHeight="1">
      <c r="C3" s="44" t="s">
        <v>130</v>
      </c>
      <c r="D3" s="44"/>
      <c r="E3" s="44"/>
      <c r="F3" s="44"/>
      <c r="G3" s="44"/>
    </row>
    <row r="4" spans="3:5" ht="29.25" customHeight="1">
      <c r="C4" s="48"/>
      <c r="D4" s="48"/>
      <c r="E4" s="48"/>
    </row>
    <row r="5" spans="1:7" ht="57" customHeight="1">
      <c r="A5" s="44" t="s">
        <v>106</v>
      </c>
      <c r="B5" s="44"/>
      <c r="C5" s="44"/>
      <c r="D5" s="44"/>
      <c r="E5" s="44"/>
      <c r="F5" s="44"/>
      <c r="G5" s="44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11</v>
      </c>
      <c r="E7" s="4" t="s">
        <v>13</v>
      </c>
      <c r="F7" s="14" t="s">
        <v>11</v>
      </c>
      <c r="G7" s="4" t="s">
        <v>13</v>
      </c>
    </row>
    <row r="8" spans="1:7" ht="21.75" customHeight="1">
      <c r="A8" s="4" t="s">
        <v>14</v>
      </c>
      <c r="B8" s="9" t="s">
        <v>15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176700</v>
      </c>
      <c r="G9" s="5">
        <f>F9*C9</f>
        <v>176700</v>
      </c>
    </row>
    <row r="10" spans="1:7" ht="21.75" customHeight="1">
      <c r="A10" s="5">
        <v>2</v>
      </c>
      <c r="B10" s="2" t="s">
        <v>12</v>
      </c>
      <c r="C10" s="5">
        <v>1</v>
      </c>
      <c r="D10" s="5">
        <v>71000</v>
      </c>
      <c r="E10" s="5">
        <f aca="true" t="shared" si="0" ref="E10:E17">D10*C10</f>
        <v>71000</v>
      </c>
      <c r="F10" s="5">
        <v>104800</v>
      </c>
      <c r="G10" s="5">
        <f aca="true" t="shared" si="1" ref="G10:G17">F10*C10</f>
        <v>104800</v>
      </c>
    </row>
    <row r="11" spans="1:7" ht="21.75" customHeight="1">
      <c r="A11" s="5">
        <v>3</v>
      </c>
      <c r="B11" s="2" t="s">
        <v>91</v>
      </c>
      <c r="C11" s="5">
        <v>1</v>
      </c>
      <c r="D11" s="5">
        <v>66200</v>
      </c>
      <c r="E11" s="5">
        <f t="shared" si="0"/>
        <v>66200</v>
      </c>
      <c r="F11" s="5">
        <v>98200</v>
      </c>
      <c r="G11" s="5">
        <f t="shared" si="1"/>
        <v>98200</v>
      </c>
    </row>
    <row r="12" spans="1:7" ht="21.75" customHeight="1">
      <c r="A12" s="5">
        <v>4</v>
      </c>
      <c r="B12" s="2" t="s">
        <v>7</v>
      </c>
      <c r="C12" s="5">
        <v>1</v>
      </c>
      <c r="D12" s="5">
        <v>66200</v>
      </c>
      <c r="E12" s="5">
        <f t="shared" si="0"/>
        <v>66200</v>
      </c>
      <c r="F12" s="5">
        <v>98200</v>
      </c>
      <c r="G12" s="5">
        <f t="shared" si="1"/>
        <v>98200</v>
      </c>
    </row>
    <row r="13" spans="1:7" ht="21" customHeight="1">
      <c r="A13" s="5">
        <v>5</v>
      </c>
      <c r="B13" s="2" t="s">
        <v>64</v>
      </c>
      <c r="C13" s="5">
        <v>1</v>
      </c>
      <c r="D13" s="5">
        <v>71000</v>
      </c>
      <c r="E13" s="5">
        <f t="shared" si="0"/>
        <v>71000</v>
      </c>
      <c r="F13" s="5">
        <v>104800</v>
      </c>
      <c r="G13" s="5">
        <f t="shared" si="1"/>
        <v>104800</v>
      </c>
    </row>
    <row r="14" spans="1:7" ht="21.75" customHeight="1">
      <c r="A14" s="5">
        <v>6</v>
      </c>
      <c r="B14" s="2" t="s">
        <v>51</v>
      </c>
      <c r="C14" s="17">
        <f>C15+C16</f>
        <v>2</v>
      </c>
      <c r="D14" s="17">
        <f>D15+D16</f>
        <v>0</v>
      </c>
      <c r="E14" s="17">
        <f>E15+E16</f>
        <v>0</v>
      </c>
      <c r="F14" s="17"/>
      <c r="G14" s="17">
        <f>G15+G16</f>
        <v>203000</v>
      </c>
    </row>
    <row r="15" spans="1:7" ht="21.75" customHeight="1">
      <c r="A15" s="6" t="s">
        <v>125</v>
      </c>
      <c r="B15" s="2" t="s">
        <v>8</v>
      </c>
      <c r="C15" s="5">
        <v>1</v>
      </c>
      <c r="D15" s="5"/>
      <c r="E15" s="5"/>
      <c r="F15" s="5">
        <v>98200</v>
      </c>
      <c r="G15" s="5">
        <f>C15*F15</f>
        <v>98200</v>
      </c>
    </row>
    <row r="16" spans="1:7" ht="21.75" customHeight="1">
      <c r="A16" s="6" t="s">
        <v>125</v>
      </c>
      <c r="B16" s="2" t="s">
        <v>8</v>
      </c>
      <c r="C16" s="5">
        <v>1</v>
      </c>
      <c r="D16" s="5"/>
      <c r="E16" s="5"/>
      <c r="F16" s="5">
        <v>104800</v>
      </c>
      <c r="G16" s="5">
        <f>C16*F16</f>
        <v>104800</v>
      </c>
    </row>
    <row r="17" spans="1:7" ht="21.75" customHeight="1">
      <c r="A17" s="5">
        <v>7</v>
      </c>
      <c r="B17" s="2" t="s">
        <v>16</v>
      </c>
      <c r="C17" s="5">
        <v>1</v>
      </c>
      <c r="D17" s="5">
        <v>66200</v>
      </c>
      <c r="E17" s="5">
        <f t="shared" si="0"/>
        <v>66200</v>
      </c>
      <c r="F17" s="5">
        <v>98200</v>
      </c>
      <c r="G17" s="5">
        <f t="shared" si="1"/>
        <v>98200</v>
      </c>
    </row>
    <row r="18" spans="1:7" ht="21.75" customHeight="1">
      <c r="A18" s="5">
        <v>8</v>
      </c>
      <c r="B18" s="2" t="s">
        <v>9</v>
      </c>
      <c r="C18" s="5">
        <v>2</v>
      </c>
      <c r="D18" s="5" t="e">
        <f>#REF!+#REF!</f>
        <v>#REF!</v>
      </c>
      <c r="E18" s="5" t="e">
        <f>#REF!+#REF!</f>
        <v>#REF!</v>
      </c>
      <c r="F18" s="5">
        <v>104800</v>
      </c>
      <c r="G18" s="5">
        <f>C18*F18</f>
        <v>209600</v>
      </c>
    </row>
    <row r="19" spans="1:7" ht="21.75" customHeight="1">
      <c r="A19" s="46" t="s">
        <v>10</v>
      </c>
      <c r="B19" s="47"/>
      <c r="C19" s="10">
        <f>C18+C17+C14+C13+C12+C11+C10+C9</f>
        <v>10</v>
      </c>
      <c r="D19" s="10" t="e">
        <f>D9+D10+#REF!+D11+D12+D13+D14+D17+D18</f>
        <v>#REF!</v>
      </c>
      <c r="E19" s="10" t="e">
        <f>E9+E10+#REF!+E11+E12+E13+E14+E17+E18</f>
        <v>#REF!</v>
      </c>
      <c r="F19" s="10"/>
      <c r="G19" s="10">
        <f>G18+G17+G16+G15+G13+G12+G11+G10+G9</f>
        <v>1093500</v>
      </c>
    </row>
    <row r="20" spans="1:7" ht="29.25" customHeight="1">
      <c r="A20" s="4" t="s">
        <v>17</v>
      </c>
      <c r="B20" s="9" t="s">
        <v>18</v>
      </c>
      <c r="C20" s="29">
        <f>C21+C22+C23+C26</f>
        <v>10.5</v>
      </c>
      <c r="D20" s="29">
        <f>D21+D22+D23+D26</f>
        <v>135100</v>
      </c>
      <c r="E20" s="29">
        <f>E21+E22+E23+E26</f>
        <v>268400</v>
      </c>
      <c r="F20" s="29"/>
      <c r="G20" s="29">
        <f>G21+G22+G23+G26</f>
        <v>1274300</v>
      </c>
    </row>
    <row r="21" spans="1:7" ht="29.25" customHeight="1">
      <c r="A21" s="4">
        <v>10</v>
      </c>
      <c r="B21" s="2" t="s">
        <v>84</v>
      </c>
      <c r="C21" s="32">
        <v>1.5</v>
      </c>
      <c r="D21" s="33"/>
      <c r="E21" s="33"/>
      <c r="F21" s="33">
        <v>139800</v>
      </c>
      <c r="G21" s="33">
        <f>C21*F21</f>
        <v>209700</v>
      </c>
    </row>
    <row r="22" spans="1:7" ht="29.25" customHeight="1">
      <c r="A22" s="4">
        <v>11</v>
      </c>
      <c r="B22" s="2" t="s">
        <v>93</v>
      </c>
      <c r="C22" s="34"/>
      <c r="D22" s="33"/>
      <c r="E22" s="33"/>
      <c r="F22" s="33">
        <v>104800</v>
      </c>
      <c r="G22" s="33"/>
    </row>
    <row r="23" spans="1:7" ht="21.75" customHeight="1">
      <c r="A23" s="5">
        <v>12</v>
      </c>
      <c r="B23" s="2" t="s">
        <v>88</v>
      </c>
      <c r="C23" s="34">
        <v>4</v>
      </c>
      <c r="D23" s="33">
        <v>67100</v>
      </c>
      <c r="E23" s="33">
        <f>D23*C23</f>
        <v>268400</v>
      </c>
      <c r="F23" s="33">
        <v>125900</v>
      </c>
      <c r="G23" s="33">
        <f>C23*F23</f>
        <v>503600</v>
      </c>
    </row>
    <row r="24" spans="1:7" ht="0.75" customHeight="1" hidden="1">
      <c r="A24" s="5">
        <v>12</v>
      </c>
      <c r="B24" s="2" t="s">
        <v>4</v>
      </c>
      <c r="C24" s="34"/>
      <c r="D24" s="33">
        <v>67100</v>
      </c>
      <c r="E24" s="33"/>
      <c r="F24" s="33">
        <v>73810</v>
      </c>
      <c r="G24" s="33">
        <f>C24*F24</f>
        <v>0</v>
      </c>
    </row>
    <row r="25" spans="1:7" ht="21.75" customHeight="1" hidden="1">
      <c r="A25" s="5">
        <v>10.3</v>
      </c>
      <c r="B25" s="2" t="s">
        <v>5</v>
      </c>
      <c r="C25" s="34"/>
      <c r="D25" s="33">
        <v>66200</v>
      </c>
      <c r="E25" s="33"/>
      <c r="F25" s="33">
        <v>71429</v>
      </c>
      <c r="G25" s="33">
        <f>C25*F25</f>
        <v>0</v>
      </c>
    </row>
    <row r="26" spans="1:7" ht="21.75" customHeight="1">
      <c r="A26" s="5">
        <v>13</v>
      </c>
      <c r="B26" s="2" t="s">
        <v>89</v>
      </c>
      <c r="C26" s="34">
        <v>5</v>
      </c>
      <c r="D26" s="33">
        <v>68000</v>
      </c>
      <c r="E26" s="33"/>
      <c r="F26" s="33">
        <v>112200</v>
      </c>
      <c r="G26" s="33">
        <f>C26*F26</f>
        <v>561000</v>
      </c>
    </row>
    <row r="27" spans="1:7" ht="21.75" customHeight="1">
      <c r="A27" s="46" t="s">
        <v>121</v>
      </c>
      <c r="B27" s="47"/>
      <c r="C27" s="11">
        <f>C21+C23+C26+C19</f>
        <v>20.5</v>
      </c>
      <c r="D27" s="10" t="e">
        <f>D20+D19</f>
        <v>#REF!</v>
      </c>
      <c r="E27" s="10" t="e">
        <f>E20+E19</f>
        <v>#REF!</v>
      </c>
      <c r="F27" s="10"/>
      <c r="G27" s="10">
        <f>G19+G20</f>
        <v>2367800</v>
      </c>
    </row>
    <row r="28" ht="13.5">
      <c r="C28" s="37"/>
    </row>
    <row r="32" spans="1:6" ht="14.25" customHeight="1">
      <c r="A32" s="44" t="s">
        <v>57</v>
      </c>
      <c r="B32" s="44"/>
      <c r="C32" s="45" t="s">
        <v>58</v>
      </c>
      <c r="D32" s="45"/>
      <c r="E32" s="45"/>
      <c r="F32" s="45"/>
    </row>
  </sheetData>
  <sheetProtection/>
  <mergeCells count="9">
    <mergeCell ref="A32:B32"/>
    <mergeCell ref="C32:F32"/>
    <mergeCell ref="A27:B27"/>
    <mergeCell ref="C4:E4"/>
    <mergeCell ref="C1:G1"/>
    <mergeCell ref="C2:G2"/>
    <mergeCell ref="C3:G3"/>
    <mergeCell ref="A5:G5"/>
    <mergeCell ref="A19:B1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4" width="15.8515625" style="3" customWidth="1"/>
    <col min="5" max="5" width="17.57421875" style="3" customWidth="1"/>
    <col min="6" max="16384" width="9.140625" style="1" customWidth="1"/>
  </cols>
  <sheetData>
    <row r="1" spans="3:5" ht="14.25" customHeight="1">
      <c r="C1" s="44" t="s">
        <v>107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130</v>
      </c>
      <c r="D3" s="44"/>
      <c r="E3" s="44"/>
    </row>
    <row r="4" spans="3:5" ht="14.25">
      <c r="C4" s="49"/>
      <c r="D4" s="49"/>
      <c r="E4" s="49"/>
    </row>
    <row r="6" spans="1:5" ht="58.5" customHeight="1">
      <c r="A6" s="44" t="s">
        <v>108</v>
      </c>
      <c r="B6" s="44"/>
      <c r="C6" s="44"/>
      <c r="D6" s="44"/>
      <c r="E6" s="44"/>
    </row>
    <row r="7" ht="21.75" customHeight="1"/>
    <row r="8" spans="1:5" ht="36.75" customHeight="1">
      <c r="A8" s="8" t="s">
        <v>0</v>
      </c>
      <c r="B8" s="8" t="s">
        <v>1</v>
      </c>
      <c r="C8" s="8" t="s">
        <v>2</v>
      </c>
      <c r="D8" s="14" t="s">
        <v>11</v>
      </c>
      <c r="E8" s="4" t="s">
        <v>13</v>
      </c>
    </row>
    <row r="9" spans="1:5" ht="21.75" customHeight="1">
      <c r="A9" s="4" t="s">
        <v>14</v>
      </c>
      <c r="B9" s="9" t="s">
        <v>92</v>
      </c>
      <c r="C9" s="5"/>
      <c r="D9" s="5"/>
      <c r="E9" s="5"/>
    </row>
    <row r="10" spans="1:5" ht="21.75" customHeight="1">
      <c r="A10" s="5">
        <v>1</v>
      </c>
      <c r="B10" s="2" t="s">
        <v>3</v>
      </c>
      <c r="C10" s="5">
        <v>1</v>
      </c>
      <c r="D10" s="5">
        <v>176700</v>
      </c>
      <c r="E10" s="5">
        <f aca="true" t="shared" si="0" ref="E10:E17">D10*C10</f>
        <v>176700</v>
      </c>
    </row>
    <row r="11" spans="1:5" ht="21.75" customHeight="1">
      <c r="A11" s="5">
        <v>2</v>
      </c>
      <c r="B11" s="2" t="s">
        <v>12</v>
      </c>
      <c r="C11" s="5">
        <v>1</v>
      </c>
      <c r="D11" s="5">
        <v>104800</v>
      </c>
      <c r="E11" s="5">
        <f t="shared" si="0"/>
        <v>104800</v>
      </c>
    </row>
    <row r="12" spans="1:5" ht="21.75" customHeight="1" hidden="1">
      <c r="A12" s="5">
        <v>3</v>
      </c>
      <c r="B12" s="2" t="s">
        <v>20</v>
      </c>
      <c r="C12" s="5">
        <v>1</v>
      </c>
      <c r="D12" s="5">
        <v>71429</v>
      </c>
      <c r="E12" s="5">
        <f t="shared" si="0"/>
        <v>71429</v>
      </c>
    </row>
    <row r="13" spans="1:5" ht="21.75" customHeight="1">
      <c r="A13" s="5">
        <v>3</v>
      </c>
      <c r="B13" s="2" t="s">
        <v>6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</v>
      </c>
      <c r="B14" s="2" t="s">
        <v>21</v>
      </c>
      <c r="C14" s="5">
        <v>0.5</v>
      </c>
      <c r="D14" s="5">
        <v>98200</v>
      </c>
      <c r="E14" s="5">
        <f t="shared" si="0"/>
        <v>49100</v>
      </c>
    </row>
    <row r="15" spans="1:5" ht="21.75" customHeight="1">
      <c r="A15" s="5">
        <v>5</v>
      </c>
      <c r="B15" s="2" t="s">
        <v>7</v>
      </c>
      <c r="C15" s="5">
        <v>1</v>
      </c>
      <c r="D15" s="5">
        <v>98200</v>
      </c>
      <c r="E15" s="5">
        <f t="shared" si="0"/>
        <v>98200</v>
      </c>
    </row>
    <row r="16" spans="1:5" ht="21.75" customHeight="1">
      <c r="A16" s="5">
        <v>6</v>
      </c>
      <c r="B16" s="2" t="s">
        <v>65</v>
      </c>
      <c r="C16" s="5">
        <v>0.5</v>
      </c>
      <c r="D16" s="5">
        <v>104800</v>
      </c>
      <c r="E16" s="5">
        <f t="shared" si="0"/>
        <v>52400</v>
      </c>
    </row>
    <row r="17" spans="1:5" ht="21.75" customHeight="1">
      <c r="A17" s="5">
        <v>7</v>
      </c>
      <c r="B17" s="2" t="s">
        <v>16</v>
      </c>
      <c r="C17" s="5">
        <v>1</v>
      </c>
      <c r="D17" s="5">
        <v>98200</v>
      </c>
      <c r="E17" s="5">
        <f t="shared" si="0"/>
        <v>98200</v>
      </c>
    </row>
    <row r="18" spans="1:5" ht="21.75" customHeight="1">
      <c r="A18" s="5">
        <v>8</v>
      </c>
      <c r="B18" s="2" t="s">
        <v>123</v>
      </c>
      <c r="C18" s="5">
        <f>C19+C20</f>
        <v>2</v>
      </c>
      <c r="D18" s="5"/>
      <c r="E18" s="5">
        <f>E19+E20</f>
        <v>203000</v>
      </c>
    </row>
    <row r="19" spans="1:5" ht="21.75" customHeight="1">
      <c r="A19" s="5">
        <v>8.1</v>
      </c>
      <c r="B19" s="2" t="s">
        <v>9</v>
      </c>
      <c r="C19" s="5">
        <v>1</v>
      </c>
      <c r="D19" s="5">
        <v>98200</v>
      </c>
      <c r="E19" s="5">
        <f>D19*C19</f>
        <v>98200</v>
      </c>
    </row>
    <row r="20" spans="1:5" ht="21.75" customHeight="1">
      <c r="A20" s="5">
        <v>8.2</v>
      </c>
      <c r="B20" s="2" t="s">
        <v>9</v>
      </c>
      <c r="C20" s="5">
        <v>1</v>
      </c>
      <c r="D20" s="5">
        <v>104800</v>
      </c>
      <c r="E20" s="5">
        <f>D20*C20</f>
        <v>104800</v>
      </c>
    </row>
    <row r="21" spans="1:5" ht="29.25" customHeight="1">
      <c r="A21" s="5">
        <v>9</v>
      </c>
      <c r="B21" s="2" t="s">
        <v>83</v>
      </c>
      <c r="C21" s="5">
        <v>0.5</v>
      </c>
      <c r="D21" s="5">
        <v>104800</v>
      </c>
      <c r="E21" s="5">
        <f>D21*C21</f>
        <v>52400</v>
      </c>
    </row>
    <row r="22" spans="1:5" ht="21.75" customHeight="1">
      <c r="A22" s="46" t="s">
        <v>10</v>
      </c>
      <c r="B22" s="47"/>
      <c r="C22" s="11">
        <f>SUM(C10:C21)-C19</f>
        <v>10.5</v>
      </c>
      <c r="D22" s="4"/>
      <c r="E22" s="4">
        <f>E21+E20+E19+E17+E16+E15+E14+E13+E11+E10</f>
        <v>933000</v>
      </c>
    </row>
    <row r="23" spans="1:5" ht="45" customHeight="1">
      <c r="A23" s="4" t="s">
        <v>17</v>
      </c>
      <c r="B23" s="9" t="s">
        <v>18</v>
      </c>
      <c r="C23" s="43">
        <f>C24+C25+C26+C27</f>
        <v>13.05</v>
      </c>
      <c r="D23" s="35">
        <f>(D24+D25+D26+D27)/4</f>
        <v>119025</v>
      </c>
      <c r="E23" s="35">
        <f>E24+E25+E26+E27</f>
        <v>1576935</v>
      </c>
    </row>
    <row r="24" spans="1:5" ht="21.75" customHeight="1">
      <c r="A24" s="5">
        <v>10</v>
      </c>
      <c r="B24" s="2" t="s">
        <v>84</v>
      </c>
      <c r="C24" s="33">
        <v>3</v>
      </c>
      <c r="D24" s="33">
        <v>139800</v>
      </c>
      <c r="E24" s="33">
        <f>C24*D24</f>
        <v>419400</v>
      </c>
    </row>
    <row r="25" spans="1:5" ht="21" customHeight="1">
      <c r="A25" s="5">
        <v>11</v>
      </c>
      <c r="B25" s="2" t="s">
        <v>85</v>
      </c>
      <c r="C25" s="33">
        <v>3</v>
      </c>
      <c r="D25" s="33">
        <v>98200</v>
      </c>
      <c r="E25" s="33">
        <f>C25*D25</f>
        <v>294600</v>
      </c>
    </row>
    <row r="26" spans="1:5" ht="15.75" customHeight="1">
      <c r="A26" s="5">
        <v>12</v>
      </c>
      <c r="B26" s="2" t="s">
        <v>118</v>
      </c>
      <c r="C26" s="41">
        <v>5.25</v>
      </c>
      <c r="D26" s="33">
        <v>125900</v>
      </c>
      <c r="E26" s="33">
        <f>C26*D26</f>
        <v>660975</v>
      </c>
    </row>
    <row r="27" spans="1:5" ht="21" customHeight="1">
      <c r="A27" s="5">
        <v>13</v>
      </c>
      <c r="B27" s="2" t="s">
        <v>89</v>
      </c>
      <c r="C27" s="42">
        <v>1.8</v>
      </c>
      <c r="D27" s="33">
        <v>112200</v>
      </c>
      <c r="E27" s="33">
        <f>C27*D27</f>
        <v>201960</v>
      </c>
    </row>
    <row r="28" spans="1:5" ht="14.25">
      <c r="A28" s="46" t="s">
        <v>121</v>
      </c>
      <c r="B28" s="47"/>
      <c r="C28" s="43">
        <f>C23+C22</f>
        <v>23.55</v>
      </c>
      <c r="D28" s="11"/>
      <c r="E28" s="10">
        <f>E23+E22</f>
        <v>2509935</v>
      </c>
    </row>
    <row r="31" spans="1:4" ht="14.25" customHeight="1">
      <c r="A31" s="44" t="s">
        <v>57</v>
      </c>
      <c r="B31" s="44"/>
      <c r="C31" s="45" t="s">
        <v>58</v>
      </c>
      <c r="D31" s="45"/>
    </row>
  </sheetData>
  <sheetProtection/>
  <mergeCells count="9">
    <mergeCell ref="A28:B28"/>
    <mergeCell ref="C4:E4"/>
    <mergeCell ref="A31:B31"/>
    <mergeCell ref="C31:D31"/>
    <mergeCell ref="C1:E1"/>
    <mergeCell ref="C2:E2"/>
    <mergeCell ref="C3:E3"/>
    <mergeCell ref="A6:E6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7.57421875" style="3" customWidth="1"/>
    <col min="5" max="5" width="16.8515625" style="3" customWidth="1"/>
    <col min="6" max="16384" width="9.140625" style="1" customWidth="1"/>
  </cols>
  <sheetData>
    <row r="1" spans="3:5" ht="14.25" customHeight="1">
      <c r="C1" s="44" t="s">
        <v>109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130</v>
      </c>
      <c r="D3" s="44"/>
      <c r="E3" s="44"/>
    </row>
    <row r="5" spans="1:5" ht="56.25" customHeight="1">
      <c r="A5" s="44" t="s">
        <v>120</v>
      </c>
      <c r="B5" s="44"/>
      <c r="C5" s="44"/>
      <c r="D5" s="44"/>
      <c r="E5" s="44"/>
    </row>
    <row r="6" ht="21" customHeight="1"/>
    <row r="7" spans="1:5" ht="34.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142000</v>
      </c>
      <c r="E9" s="5">
        <f>D9*C9</f>
        <v>142000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D10*C10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98200</v>
      </c>
      <c r="E11" s="5">
        <f>D11*C11</f>
        <v>98200</v>
      </c>
    </row>
    <row r="12" spans="1:5" ht="28.5" customHeight="1">
      <c r="A12" s="5">
        <v>4</v>
      </c>
      <c r="B12" s="2" t="s">
        <v>53</v>
      </c>
      <c r="C12" s="17">
        <f>C13+C14</f>
        <v>2</v>
      </c>
      <c r="D12" s="17"/>
      <c r="E12" s="17">
        <f>E13+E14</f>
        <v>203000</v>
      </c>
    </row>
    <row r="13" spans="1:5" ht="21.75" customHeight="1">
      <c r="A13" s="5">
        <v>4.1</v>
      </c>
      <c r="B13" s="2" t="s">
        <v>16</v>
      </c>
      <c r="C13" s="5">
        <v>1</v>
      </c>
      <c r="D13" s="5">
        <v>98200</v>
      </c>
      <c r="E13" s="5">
        <f>D13*C13</f>
        <v>98200</v>
      </c>
    </row>
    <row r="14" spans="1:5" ht="21.75" customHeight="1">
      <c r="A14" s="5">
        <v>4.2</v>
      </c>
      <c r="B14" s="2" t="s">
        <v>16</v>
      </c>
      <c r="C14" s="5">
        <v>1</v>
      </c>
      <c r="D14" s="5">
        <v>104800</v>
      </c>
      <c r="E14" s="5">
        <f>D14*C14</f>
        <v>104800</v>
      </c>
    </row>
    <row r="15" spans="1:5" ht="21.75" customHeight="1">
      <c r="A15" s="5">
        <v>5</v>
      </c>
      <c r="B15" s="2" t="s">
        <v>9</v>
      </c>
      <c r="C15" s="5">
        <v>1</v>
      </c>
      <c r="D15" s="5">
        <v>98200</v>
      </c>
      <c r="E15" s="5">
        <f>D15*C15</f>
        <v>98200</v>
      </c>
    </row>
    <row r="16" spans="1:5" ht="27" customHeight="1">
      <c r="A16" s="5">
        <v>6</v>
      </c>
      <c r="B16" s="2" t="s">
        <v>98</v>
      </c>
      <c r="C16" s="5">
        <v>0.5</v>
      </c>
      <c r="D16" s="5">
        <v>104800</v>
      </c>
      <c r="E16" s="5">
        <f>D16*C16</f>
        <v>52400</v>
      </c>
    </row>
    <row r="17" spans="1:5" ht="21.75" customHeight="1">
      <c r="A17" s="46" t="s">
        <v>10</v>
      </c>
      <c r="B17" s="47"/>
      <c r="C17" s="11">
        <f>C9+C10+C11+C12+C15+C16</f>
        <v>6.5</v>
      </c>
      <c r="D17" s="11"/>
      <c r="E17" s="10">
        <f>E9+E10+E11+E13+E14+E15+E16</f>
        <v>692000</v>
      </c>
    </row>
    <row r="18" spans="1:5" ht="29.25" customHeight="1">
      <c r="A18" s="4">
        <v>7</v>
      </c>
      <c r="B18" s="9" t="s">
        <v>113</v>
      </c>
      <c r="C18" s="10">
        <v>13</v>
      </c>
      <c r="D18" s="4"/>
      <c r="E18" s="35">
        <v>1362400</v>
      </c>
    </row>
    <row r="19" spans="1:5" ht="21.75" customHeight="1">
      <c r="A19" s="46" t="s">
        <v>121</v>
      </c>
      <c r="B19" s="47"/>
      <c r="C19" s="11">
        <f>C18+C17</f>
        <v>19.5</v>
      </c>
      <c r="D19" s="11"/>
      <c r="E19" s="10">
        <f>E18+E17</f>
        <v>2054400</v>
      </c>
    </row>
    <row r="23" spans="1:4" ht="14.25" customHeight="1">
      <c r="A23" s="44" t="s">
        <v>57</v>
      </c>
      <c r="B23" s="44"/>
      <c r="C23" s="45" t="s">
        <v>58</v>
      </c>
      <c r="D23" s="45"/>
    </row>
  </sheetData>
  <sheetProtection/>
  <mergeCells count="8">
    <mergeCell ref="A23:B23"/>
    <mergeCell ref="C23:D23"/>
    <mergeCell ref="C1:E1"/>
    <mergeCell ref="C2:E2"/>
    <mergeCell ref="C3:E3"/>
    <mergeCell ref="A5:E5"/>
    <mergeCell ref="A19:B19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8.8515625" style="3" customWidth="1"/>
    <col min="5" max="5" width="19.8515625" style="3" customWidth="1"/>
    <col min="6" max="16384" width="9.140625" style="1" customWidth="1"/>
  </cols>
  <sheetData>
    <row r="1" spans="3:5" ht="14.25" customHeight="1">
      <c r="C1" s="44" t="s">
        <v>110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130</v>
      </c>
      <c r="D3" s="44"/>
      <c r="E3" s="44"/>
    </row>
    <row r="5" spans="1:5" ht="49.5" customHeight="1">
      <c r="A5" s="44" t="s">
        <v>25</v>
      </c>
      <c r="B5" s="44"/>
      <c r="C5" s="44"/>
      <c r="D5" s="44"/>
      <c r="E5" s="44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22">
        <v>142000</v>
      </c>
      <c r="E8" s="22">
        <f>D8*C8</f>
        <v>142000</v>
      </c>
    </row>
    <row r="9" spans="1:5" ht="21.75" customHeight="1">
      <c r="A9" s="5">
        <v>2</v>
      </c>
      <c r="B9" s="2" t="s">
        <v>26</v>
      </c>
      <c r="C9" s="5">
        <v>1</v>
      </c>
      <c r="D9" s="22">
        <v>104800</v>
      </c>
      <c r="E9" s="22">
        <f>D9*C9</f>
        <v>104800</v>
      </c>
    </row>
    <row r="10" spans="1:5" ht="21.75" customHeight="1">
      <c r="A10" s="5">
        <v>3</v>
      </c>
      <c r="B10" s="2" t="s">
        <v>12</v>
      </c>
      <c r="C10" s="5">
        <v>1</v>
      </c>
      <c r="D10" s="22">
        <v>104800</v>
      </c>
      <c r="E10" s="22">
        <f>C10*D10</f>
        <v>104800</v>
      </c>
    </row>
    <row r="11" spans="1:5" ht="21.75" customHeight="1">
      <c r="A11" s="5">
        <v>4</v>
      </c>
      <c r="B11" s="2" t="s">
        <v>27</v>
      </c>
      <c r="C11" s="5">
        <v>2</v>
      </c>
      <c r="D11" s="22">
        <v>104800</v>
      </c>
      <c r="E11" s="22">
        <f>D11*C11</f>
        <v>209600</v>
      </c>
    </row>
    <row r="12" spans="1:5" ht="26.25" customHeight="1">
      <c r="A12" s="5">
        <v>5</v>
      </c>
      <c r="B12" s="18" t="s">
        <v>56</v>
      </c>
      <c r="C12" s="17">
        <f>C13+C14</f>
        <v>2</v>
      </c>
      <c r="D12" s="17"/>
      <c r="E12" s="17">
        <f>E13+E14</f>
        <v>203000</v>
      </c>
    </row>
    <row r="13" spans="1:5" ht="21.75" customHeight="1">
      <c r="A13" s="5">
        <v>5</v>
      </c>
      <c r="B13" s="2" t="s">
        <v>28</v>
      </c>
      <c r="C13" s="5">
        <v>1</v>
      </c>
      <c r="D13" s="22">
        <v>98200</v>
      </c>
      <c r="E13" s="22">
        <f>D13*C13</f>
        <v>98200</v>
      </c>
    </row>
    <row r="14" spans="1:5" ht="21.75" customHeight="1">
      <c r="A14" s="5">
        <v>6</v>
      </c>
      <c r="B14" s="2" t="s">
        <v>28</v>
      </c>
      <c r="C14" s="5">
        <v>1</v>
      </c>
      <c r="D14" s="22">
        <v>104800</v>
      </c>
      <c r="E14" s="22">
        <f>D14*C14</f>
        <v>104800</v>
      </c>
    </row>
    <row r="15" spans="1:5" ht="21.75" customHeight="1">
      <c r="A15" s="5">
        <v>7</v>
      </c>
      <c r="B15" s="2" t="s">
        <v>97</v>
      </c>
      <c r="C15" s="5">
        <v>1</v>
      </c>
      <c r="D15" s="22">
        <v>104800</v>
      </c>
      <c r="E15" s="22">
        <f>D15*C15</f>
        <v>104800</v>
      </c>
    </row>
    <row r="16" spans="1:5" ht="21.75" customHeight="1">
      <c r="A16" s="5">
        <v>8</v>
      </c>
      <c r="B16" s="2" t="s">
        <v>29</v>
      </c>
      <c r="C16" s="5">
        <v>1</v>
      </c>
      <c r="D16" s="22">
        <v>104800</v>
      </c>
      <c r="E16" s="22">
        <f aca="true" t="shared" si="0" ref="E16:E21">D16*C16</f>
        <v>104800</v>
      </c>
    </row>
    <row r="17" spans="1:5" ht="21.75" customHeight="1">
      <c r="A17" s="5">
        <v>9</v>
      </c>
      <c r="B17" s="2" t="s">
        <v>30</v>
      </c>
      <c r="C17" s="5">
        <v>3</v>
      </c>
      <c r="D17" s="22">
        <v>104800</v>
      </c>
      <c r="E17" s="22">
        <f t="shared" si="0"/>
        <v>314400</v>
      </c>
    </row>
    <row r="18" spans="1:5" ht="21.75" customHeight="1">
      <c r="A18" s="5">
        <v>10</v>
      </c>
      <c r="B18" s="19" t="s">
        <v>94</v>
      </c>
      <c r="C18" s="5">
        <v>2</v>
      </c>
      <c r="D18" s="22">
        <v>104800</v>
      </c>
      <c r="E18" s="22">
        <f t="shared" si="0"/>
        <v>209600</v>
      </c>
    </row>
    <row r="19" spans="1:5" ht="21.75" customHeight="1">
      <c r="A19" s="5">
        <v>11</v>
      </c>
      <c r="B19" s="19" t="s">
        <v>95</v>
      </c>
      <c r="C19" s="5">
        <v>1</v>
      </c>
      <c r="D19" s="22">
        <v>104800</v>
      </c>
      <c r="E19" s="22">
        <f t="shared" si="0"/>
        <v>104800</v>
      </c>
    </row>
    <row r="20" spans="1:5" ht="32.25" customHeight="1">
      <c r="A20" s="5">
        <v>12</v>
      </c>
      <c r="B20" s="19" t="s">
        <v>83</v>
      </c>
      <c r="C20" s="5">
        <v>0.5</v>
      </c>
      <c r="D20" s="22">
        <v>104800</v>
      </c>
      <c r="E20" s="22">
        <f t="shared" si="0"/>
        <v>52400</v>
      </c>
    </row>
    <row r="21" spans="1:5" ht="21.75" customHeight="1">
      <c r="A21" s="5">
        <v>13</v>
      </c>
      <c r="B21" s="19" t="s">
        <v>8</v>
      </c>
      <c r="C21" s="5">
        <v>1</v>
      </c>
      <c r="D21" s="22">
        <v>104800</v>
      </c>
      <c r="E21" s="22">
        <f t="shared" si="0"/>
        <v>104800</v>
      </c>
    </row>
    <row r="22" spans="1:5" ht="30" customHeight="1">
      <c r="A22" s="46" t="s">
        <v>10</v>
      </c>
      <c r="B22" s="47"/>
      <c r="C22" s="4">
        <f>C8+C9+C10+C11+C12+C15+C16+C17+C18+C19+C20+C21</f>
        <v>16.5</v>
      </c>
      <c r="D22" s="4"/>
      <c r="E22" s="10">
        <f>E8+E9+E10+E11+E12+E15+E16+E17+E18+E19+E20+E21</f>
        <v>1759800</v>
      </c>
    </row>
    <row r="28" spans="1:4" ht="14.25" customHeight="1">
      <c r="A28" s="44" t="s">
        <v>57</v>
      </c>
      <c r="B28" s="44"/>
      <c r="C28" s="45" t="s">
        <v>58</v>
      </c>
      <c r="D28" s="45"/>
    </row>
  </sheetData>
  <sheetProtection/>
  <mergeCells count="7">
    <mergeCell ref="A5:E5"/>
    <mergeCell ref="A22:B22"/>
    <mergeCell ref="C1:E1"/>
    <mergeCell ref="C2:E2"/>
    <mergeCell ref="C3:E3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7.7109375" style="3" customWidth="1"/>
    <col min="5" max="5" width="19.57421875" style="3" customWidth="1"/>
    <col min="6" max="16384" width="9.140625" style="1" customWidth="1"/>
  </cols>
  <sheetData>
    <row r="1" spans="3:5" ht="14.25" customHeight="1">
      <c r="C1" s="44" t="s">
        <v>111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130</v>
      </c>
      <c r="D3" s="44"/>
      <c r="E3" s="44"/>
    </row>
    <row r="4" spans="1:5" ht="43.5" customHeight="1">
      <c r="A4" s="44" t="s">
        <v>112</v>
      </c>
      <c r="B4" s="44"/>
      <c r="C4" s="44"/>
      <c r="D4" s="44"/>
      <c r="E4" s="44"/>
    </row>
    <row r="6" spans="1:5" ht="30" customHeight="1">
      <c r="A6" s="8" t="s">
        <v>0</v>
      </c>
      <c r="B6" s="8" t="s">
        <v>1</v>
      </c>
      <c r="C6" s="8" t="s">
        <v>2</v>
      </c>
      <c r="D6" s="14" t="s">
        <v>11</v>
      </c>
      <c r="E6" s="4" t="s">
        <v>13</v>
      </c>
    </row>
    <row r="7" spans="1:5" ht="21" customHeight="1">
      <c r="A7" s="5">
        <v>1</v>
      </c>
      <c r="B7" s="2" t="s">
        <v>3</v>
      </c>
      <c r="C7" s="5">
        <v>1</v>
      </c>
      <c r="D7" s="22">
        <v>142000</v>
      </c>
      <c r="E7" s="22">
        <f>D7*C7</f>
        <v>142000</v>
      </c>
    </row>
    <row r="8" spans="1:5" ht="33.75" customHeight="1">
      <c r="A8" s="5">
        <v>2</v>
      </c>
      <c r="B8" s="2" t="s">
        <v>48</v>
      </c>
      <c r="C8" s="5">
        <v>1</v>
      </c>
      <c r="D8" s="22">
        <v>98200</v>
      </c>
      <c r="E8" s="22">
        <f>D8*C8</f>
        <v>98200</v>
      </c>
    </row>
    <row r="9" spans="1:5" ht="21" customHeight="1">
      <c r="A9" s="5">
        <v>3</v>
      </c>
      <c r="B9" s="2" t="s">
        <v>35</v>
      </c>
      <c r="C9" s="5">
        <v>1</v>
      </c>
      <c r="D9" s="22">
        <v>104800</v>
      </c>
      <c r="E9" s="22">
        <f>D9*C9</f>
        <v>104800</v>
      </c>
    </row>
    <row r="10" spans="1:5" ht="21" customHeight="1">
      <c r="A10" s="5">
        <v>4</v>
      </c>
      <c r="B10" s="2" t="s">
        <v>34</v>
      </c>
      <c r="C10" s="5">
        <v>1</v>
      </c>
      <c r="D10" s="22">
        <v>104800</v>
      </c>
      <c r="E10" s="22">
        <f>D10*C10</f>
        <v>104800</v>
      </c>
    </row>
    <row r="11" spans="1:5" ht="21" customHeight="1">
      <c r="A11" s="5">
        <v>5</v>
      </c>
      <c r="B11" s="2" t="s">
        <v>16</v>
      </c>
      <c r="C11" s="5">
        <v>2</v>
      </c>
      <c r="D11" s="22">
        <v>98200</v>
      </c>
      <c r="E11" s="22">
        <f>D11*C11</f>
        <v>196400</v>
      </c>
    </row>
    <row r="12" spans="1:5" ht="21" customHeight="1">
      <c r="A12" s="5">
        <v>6</v>
      </c>
      <c r="B12" s="2" t="s">
        <v>122</v>
      </c>
      <c r="C12" s="17">
        <f>C13+C14</f>
        <v>2</v>
      </c>
      <c r="D12" s="17"/>
      <c r="E12" s="17">
        <f>E13+E14</f>
        <v>203000</v>
      </c>
    </row>
    <row r="13" spans="1:5" ht="21" customHeight="1">
      <c r="A13" s="5">
        <v>6.1</v>
      </c>
      <c r="B13" s="2" t="s">
        <v>9</v>
      </c>
      <c r="C13" s="5">
        <v>1</v>
      </c>
      <c r="D13" s="22">
        <v>104800</v>
      </c>
      <c r="E13" s="22">
        <f>D13*C13</f>
        <v>104800</v>
      </c>
    </row>
    <row r="14" spans="1:5" ht="21" customHeight="1">
      <c r="A14" s="5">
        <v>6.2</v>
      </c>
      <c r="B14" s="2" t="s">
        <v>9</v>
      </c>
      <c r="C14" s="5">
        <v>1</v>
      </c>
      <c r="D14" s="22">
        <v>98200</v>
      </c>
      <c r="E14" s="22">
        <f>D14*C14</f>
        <v>98200</v>
      </c>
    </row>
    <row r="15" spans="1:5" ht="21" customHeight="1">
      <c r="A15" s="5"/>
      <c r="B15" s="9" t="s">
        <v>10</v>
      </c>
      <c r="C15" s="4">
        <f>C7+C8+C9+C10+C11+C12</f>
        <v>8</v>
      </c>
      <c r="D15" s="4"/>
      <c r="E15" s="4">
        <f>E7+E8+E9+E10+E11+E12</f>
        <v>849200</v>
      </c>
    </row>
    <row r="16" spans="1:5" ht="21" customHeight="1">
      <c r="A16" s="5">
        <v>7</v>
      </c>
      <c r="B16" s="26" t="s">
        <v>36</v>
      </c>
      <c r="C16" s="25">
        <v>14</v>
      </c>
      <c r="D16" s="22"/>
      <c r="E16" s="15">
        <f>E17+E18+E20+E21+E22+E23</f>
        <v>1460600</v>
      </c>
    </row>
    <row r="17" spans="1:5" ht="21" customHeight="1">
      <c r="A17" s="36">
        <v>7.1</v>
      </c>
      <c r="B17" s="2" t="s">
        <v>31</v>
      </c>
      <c r="C17" s="5">
        <v>1</v>
      </c>
      <c r="D17" s="22">
        <v>104800</v>
      </c>
      <c r="E17" s="22">
        <f>D17*C17</f>
        <v>104800</v>
      </c>
    </row>
    <row r="18" spans="1:5" ht="20.25" customHeight="1">
      <c r="A18" s="5">
        <v>7.2</v>
      </c>
      <c r="B18" s="2" t="s">
        <v>33</v>
      </c>
      <c r="C18" s="5">
        <v>1</v>
      </c>
      <c r="D18" s="22">
        <v>98200</v>
      </c>
      <c r="E18" s="22">
        <f>D18*C18</f>
        <v>98200</v>
      </c>
    </row>
    <row r="19" spans="1:5" ht="0.75" customHeight="1" hidden="1">
      <c r="A19" s="5"/>
      <c r="B19" s="2" t="s">
        <v>52</v>
      </c>
      <c r="C19" s="5" t="e">
        <f>#REF!+C20</f>
        <v>#REF!</v>
      </c>
      <c r="D19" s="22"/>
      <c r="E19" s="22" t="e">
        <f>#REF!+E20</f>
        <v>#REF!</v>
      </c>
    </row>
    <row r="20" spans="1:5" ht="21" customHeight="1">
      <c r="A20" s="5">
        <v>7.3</v>
      </c>
      <c r="B20" s="2" t="s">
        <v>6</v>
      </c>
      <c r="C20" s="5">
        <v>2</v>
      </c>
      <c r="D20" s="22">
        <v>104800</v>
      </c>
      <c r="E20" s="22">
        <f>D20*C20</f>
        <v>209600</v>
      </c>
    </row>
    <row r="21" spans="1:5" ht="21" customHeight="1">
      <c r="A21" s="5">
        <v>7.4</v>
      </c>
      <c r="B21" s="2" t="s">
        <v>37</v>
      </c>
      <c r="C21" s="5">
        <v>2</v>
      </c>
      <c r="D21" s="22">
        <v>104800</v>
      </c>
      <c r="E21" s="22">
        <f>D21*C21</f>
        <v>209600</v>
      </c>
    </row>
    <row r="22" spans="1:5" ht="21" customHeight="1">
      <c r="A22" s="5">
        <v>7.5</v>
      </c>
      <c r="B22" s="2" t="s">
        <v>32</v>
      </c>
      <c r="C22" s="5">
        <v>7</v>
      </c>
      <c r="D22" s="22">
        <v>104800</v>
      </c>
      <c r="E22" s="22">
        <f>D22*C22</f>
        <v>733600</v>
      </c>
    </row>
    <row r="23" spans="1:5" ht="21" customHeight="1">
      <c r="A23" s="5">
        <v>7.6</v>
      </c>
      <c r="B23" s="2" t="s">
        <v>38</v>
      </c>
      <c r="C23" s="5">
        <v>1</v>
      </c>
      <c r="D23" s="22">
        <v>104800</v>
      </c>
      <c r="E23" s="22">
        <f>D23*C23</f>
        <v>104800</v>
      </c>
    </row>
    <row r="24" spans="1:5" ht="30" customHeight="1">
      <c r="A24" s="46" t="s">
        <v>10</v>
      </c>
      <c r="B24" s="47"/>
      <c r="C24" s="4">
        <v>22</v>
      </c>
      <c r="D24" s="15"/>
      <c r="E24" s="15">
        <f>E16+E15</f>
        <v>2309800</v>
      </c>
    </row>
    <row r="29" spans="1:4" ht="14.25" customHeight="1">
      <c r="A29" s="44" t="s">
        <v>57</v>
      </c>
      <c r="B29" s="44"/>
      <c r="C29" s="45" t="s">
        <v>58</v>
      </c>
      <c r="D29" s="45"/>
    </row>
  </sheetData>
  <sheetProtection/>
  <mergeCells count="7">
    <mergeCell ref="A4:E4"/>
    <mergeCell ref="A24:B24"/>
    <mergeCell ref="C2:E2"/>
    <mergeCell ref="C1:E1"/>
    <mergeCell ref="C3:E3"/>
    <mergeCell ref="C29:D29"/>
    <mergeCell ref="A29:B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20" customWidth="1"/>
    <col min="2" max="2" width="37.8515625" style="21" customWidth="1"/>
    <col min="3" max="3" width="14.7109375" style="21" customWidth="1"/>
    <col min="4" max="4" width="14.57421875" style="20" customWidth="1"/>
    <col min="5" max="5" width="14.7109375" style="20" customWidth="1"/>
    <col min="6" max="16384" width="9.140625" style="21" customWidth="1"/>
  </cols>
  <sheetData>
    <row r="1" spans="3:5" ht="14.25" customHeight="1">
      <c r="C1" s="50" t="s">
        <v>114</v>
      </c>
      <c r="D1" s="50"/>
      <c r="E1" s="50"/>
    </row>
    <row r="2" spans="1:5" ht="14.25" customHeight="1">
      <c r="A2" s="3"/>
      <c r="B2" s="1"/>
      <c r="C2" s="50" t="s">
        <v>59</v>
      </c>
      <c r="D2" s="50"/>
      <c r="E2" s="50"/>
    </row>
    <row r="3" spans="1:5" ht="14.25" customHeight="1">
      <c r="A3" s="3"/>
      <c r="B3" s="1"/>
      <c r="C3" s="50" t="s">
        <v>130</v>
      </c>
      <c r="D3" s="50"/>
      <c r="E3" s="50"/>
    </row>
    <row r="4" spans="1:5" ht="47.25" customHeight="1">
      <c r="A4" s="51" t="s">
        <v>119</v>
      </c>
      <c r="B4" s="51"/>
      <c r="C4" s="51"/>
      <c r="D4" s="51"/>
      <c r="E4" s="51"/>
    </row>
    <row r="5" spans="1:5" ht="28.5" customHeight="1">
      <c r="A5" s="8" t="s">
        <v>0</v>
      </c>
      <c r="B5" s="8" t="s">
        <v>1</v>
      </c>
      <c r="C5" s="8" t="s">
        <v>2</v>
      </c>
      <c r="D5" s="14" t="s">
        <v>11</v>
      </c>
      <c r="E5" s="4" t="s">
        <v>50</v>
      </c>
    </row>
    <row r="6" spans="1:5" ht="18.75" customHeight="1">
      <c r="A6" s="5">
        <v>1</v>
      </c>
      <c r="B6" s="2" t="s">
        <v>3</v>
      </c>
      <c r="C6" s="5">
        <v>1</v>
      </c>
      <c r="D6" s="38">
        <v>176700</v>
      </c>
      <c r="E6" s="22">
        <f aca="true" t="shared" si="0" ref="E6:E12">D6*C6</f>
        <v>176700</v>
      </c>
    </row>
    <row r="7" spans="1:5" ht="18.75" customHeight="1">
      <c r="A7" s="5">
        <v>2</v>
      </c>
      <c r="B7" s="2" t="s">
        <v>96</v>
      </c>
      <c r="C7" s="5">
        <v>1</v>
      </c>
      <c r="D7" s="38">
        <v>153600</v>
      </c>
      <c r="E7" s="22">
        <f t="shared" si="0"/>
        <v>153600</v>
      </c>
    </row>
    <row r="8" spans="1:5" ht="18.75" customHeight="1">
      <c r="A8" s="5">
        <v>3</v>
      </c>
      <c r="B8" s="2" t="s">
        <v>12</v>
      </c>
      <c r="C8" s="5">
        <v>1</v>
      </c>
      <c r="D8" s="22">
        <v>104800</v>
      </c>
      <c r="E8" s="22">
        <f t="shared" si="0"/>
        <v>104800</v>
      </c>
    </row>
    <row r="9" spans="1:5" ht="18.75" customHeight="1">
      <c r="A9" s="5">
        <v>4</v>
      </c>
      <c r="B9" s="2" t="s">
        <v>75</v>
      </c>
      <c r="C9" s="5">
        <v>1</v>
      </c>
      <c r="D9" s="22">
        <v>104800</v>
      </c>
      <c r="E9" s="22">
        <f t="shared" si="0"/>
        <v>104800</v>
      </c>
    </row>
    <row r="10" spans="1:5" ht="18.75" customHeight="1">
      <c r="A10" s="5">
        <v>5</v>
      </c>
      <c r="B10" s="2" t="s">
        <v>60</v>
      </c>
      <c r="C10" s="5">
        <v>1</v>
      </c>
      <c r="D10" s="22">
        <v>104800</v>
      </c>
      <c r="E10" s="22">
        <f t="shared" si="0"/>
        <v>104800</v>
      </c>
    </row>
    <row r="11" spans="1:5" ht="18.75" customHeight="1">
      <c r="A11" s="5">
        <v>6</v>
      </c>
      <c r="B11" s="2" t="s">
        <v>39</v>
      </c>
      <c r="C11" s="5">
        <v>1</v>
      </c>
      <c r="D11" s="22">
        <v>104800</v>
      </c>
      <c r="E11" s="22">
        <f t="shared" si="0"/>
        <v>104800</v>
      </c>
    </row>
    <row r="12" spans="1:5" ht="26.25" customHeight="1">
      <c r="A12" s="5">
        <v>7</v>
      </c>
      <c r="B12" s="2" t="s">
        <v>40</v>
      </c>
      <c r="C12" s="5">
        <v>1</v>
      </c>
      <c r="D12" s="22">
        <v>104800</v>
      </c>
      <c r="E12" s="22">
        <f t="shared" si="0"/>
        <v>104800</v>
      </c>
    </row>
    <row r="13" spans="1:5" ht="21.75" customHeight="1">
      <c r="A13" s="5">
        <v>8</v>
      </c>
      <c r="B13" s="2" t="s">
        <v>79</v>
      </c>
      <c r="C13" s="17">
        <f>C14+C15</f>
        <v>11.5</v>
      </c>
      <c r="D13" s="17"/>
      <c r="E13" s="23">
        <f>E14+E15</f>
        <v>1178800</v>
      </c>
    </row>
    <row r="14" spans="1:5" ht="17.25" customHeight="1">
      <c r="A14" s="5">
        <v>8.1</v>
      </c>
      <c r="B14" s="2" t="s">
        <v>21</v>
      </c>
      <c r="C14" s="5">
        <v>4</v>
      </c>
      <c r="D14" s="22">
        <v>98200</v>
      </c>
      <c r="E14" s="22">
        <f>D14*C14</f>
        <v>392800</v>
      </c>
    </row>
    <row r="15" spans="1:5" ht="16.5" customHeight="1">
      <c r="A15" s="5">
        <v>8.2</v>
      </c>
      <c r="B15" s="2" t="s">
        <v>21</v>
      </c>
      <c r="C15" s="5">
        <v>7.5</v>
      </c>
      <c r="D15" s="22">
        <v>104800</v>
      </c>
      <c r="E15" s="22">
        <f>D15*C15</f>
        <v>786000</v>
      </c>
    </row>
    <row r="16" spans="1:5" ht="21" customHeight="1">
      <c r="A16" s="5">
        <v>9</v>
      </c>
      <c r="B16" s="2" t="s">
        <v>66</v>
      </c>
      <c r="C16" s="17">
        <f>C17+C18</f>
        <v>11</v>
      </c>
      <c r="D16" s="23"/>
      <c r="E16" s="23">
        <f>E17+E18</f>
        <v>1139600</v>
      </c>
    </row>
    <row r="17" spans="1:5" ht="17.25" customHeight="1">
      <c r="A17" s="5">
        <v>9.1</v>
      </c>
      <c r="B17" s="2" t="s">
        <v>66</v>
      </c>
      <c r="C17" s="5">
        <v>2</v>
      </c>
      <c r="D17" s="22">
        <v>98200</v>
      </c>
      <c r="E17" s="22">
        <f aca="true" t="shared" si="1" ref="E17:E25">D17*C17</f>
        <v>196400</v>
      </c>
    </row>
    <row r="18" spans="1:5" ht="17.25" customHeight="1">
      <c r="A18" s="5">
        <v>9.2</v>
      </c>
      <c r="B18" s="2" t="s">
        <v>66</v>
      </c>
      <c r="C18" s="5">
        <v>9</v>
      </c>
      <c r="D18" s="22">
        <v>104800</v>
      </c>
      <c r="E18" s="22">
        <f t="shared" si="1"/>
        <v>943200</v>
      </c>
    </row>
    <row r="19" spans="1:5" ht="17.25" customHeight="1">
      <c r="A19" s="5">
        <v>10</v>
      </c>
      <c r="B19" s="2" t="s">
        <v>42</v>
      </c>
      <c r="C19" s="5">
        <v>1</v>
      </c>
      <c r="D19" s="22">
        <v>104800</v>
      </c>
      <c r="E19" s="22">
        <f t="shared" si="1"/>
        <v>104800</v>
      </c>
    </row>
    <row r="20" spans="1:5" ht="17.25" customHeight="1">
      <c r="A20" s="5">
        <v>11</v>
      </c>
      <c r="B20" s="2" t="s">
        <v>43</v>
      </c>
      <c r="C20" s="5">
        <v>2</v>
      </c>
      <c r="D20" s="22">
        <v>104800</v>
      </c>
      <c r="E20" s="22">
        <f t="shared" si="1"/>
        <v>209600</v>
      </c>
    </row>
    <row r="21" spans="1:5" ht="17.25" customHeight="1">
      <c r="A21" s="5">
        <v>12</v>
      </c>
      <c r="B21" s="2" t="s">
        <v>44</v>
      </c>
      <c r="C21" s="5">
        <v>1</v>
      </c>
      <c r="D21" s="22">
        <v>104800</v>
      </c>
      <c r="E21" s="22">
        <f t="shared" si="1"/>
        <v>104800</v>
      </c>
    </row>
    <row r="22" spans="1:5" ht="17.25" customHeight="1">
      <c r="A22" s="5">
        <v>13</v>
      </c>
      <c r="B22" s="2" t="s">
        <v>45</v>
      </c>
      <c r="C22" s="5">
        <v>2</v>
      </c>
      <c r="D22" s="22">
        <v>104800</v>
      </c>
      <c r="E22" s="22">
        <f t="shared" si="1"/>
        <v>209600</v>
      </c>
    </row>
    <row r="23" spans="1:5" ht="17.25" customHeight="1">
      <c r="A23" s="5">
        <v>14</v>
      </c>
      <c r="B23" s="2" t="s">
        <v>7</v>
      </c>
      <c r="C23" s="5">
        <v>1</v>
      </c>
      <c r="D23" s="22">
        <v>98200</v>
      </c>
      <c r="E23" s="22">
        <f t="shared" si="1"/>
        <v>98200</v>
      </c>
    </row>
    <row r="24" spans="1:5" ht="17.25" customHeight="1">
      <c r="A24" s="5">
        <v>15</v>
      </c>
      <c r="B24" s="2" t="s">
        <v>6</v>
      </c>
      <c r="C24" s="5">
        <v>1</v>
      </c>
      <c r="D24" s="22">
        <v>98200</v>
      </c>
      <c r="E24" s="22">
        <f t="shared" si="1"/>
        <v>98200</v>
      </c>
    </row>
    <row r="25" spans="1:5" ht="16.5" customHeight="1">
      <c r="A25" s="5">
        <v>16</v>
      </c>
      <c r="B25" s="2" t="s">
        <v>67</v>
      </c>
      <c r="C25" s="5">
        <v>1</v>
      </c>
      <c r="D25" s="22">
        <v>104800</v>
      </c>
      <c r="E25" s="22">
        <f t="shared" si="1"/>
        <v>104800</v>
      </c>
    </row>
    <row r="26" spans="1:5" ht="19.5" customHeight="1">
      <c r="A26" s="5">
        <v>17</v>
      </c>
      <c r="B26" s="2" t="s">
        <v>32</v>
      </c>
      <c r="C26" s="17">
        <f>C27+C28</f>
        <v>2</v>
      </c>
      <c r="D26" s="23"/>
      <c r="E26" s="23">
        <f>E27+E28</f>
        <v>203000</v>
      </c>
    </row>
    <row r="27" spans="1:5" ht="17.25" customHeight="1">
      <c r="A27" s="5">
        <v>17.1</v>
      </c>
      <c r="B27" s="2" t="s">
        <v>32</v>
      </c>
      <c r="C27" s="5">
        <v>1</v>
      </c>
      <c r="D27" s="22">
        <v>98200</v>
      </c>
      <c r="E27" s="22">
        <f>D27*C27</f>
        <v>98200</v>
      </c>
    </row>
    <row r="28" spans="1:5" ht="17.25" customHeight="1">
      <c r="A28" s="5">
        <v>17.2</v>
      </c>
      <c r="B28" s="2" t="s">
        <v>32</v>
      </c>
      <c r="C28" s="5">
        <v>1</v>
      </c>
      <c r="D28" s="22">
        <v>104800</v>
      </c>
      <c r="E28" s="22">
        <f>D28*C28</f>
        <v>104800</v>
      </c>
    </row>
    <row r="29" spans="1:5" ht="17.25" customHeight="1">
      <c r="A29" s="5">
        <v>18</v>
      </c>
      <c r="B29" s="2" t="s">
        <v>33</v>
      </c>
      <c r="C29" s="5">
        <v>0.5</v>
      </c>
      <c r="D29" s="22">
        <v>98200</v>
      </c>
      <c r="E29" s="22">
        <f>D29*C29</f>
        <v>49100</v>
      </c>
    </row>
    <row r="30" spans="1:5" ht="17.25" customHeight="1">
      <c r="A30" s="5">
        <v>19</v>
      </c>
      <c r="B30" s="2" t="s">
        <v>46</v>
      </c>
      <c r="C30" s="5">
        <v>2</v>
      </c>
      <c r="D30" s="22">
        <v>104800</v>
      </c>
      <c r="E30" s="22">
        <f>D30*C30</f>
        <v>209600</v>
      </c>
    </row>
    <row r="31" spans="1:5" ht="17.25" customHeight="1">
      <c r="A31" s="5">
        <v>20</v>
      </c>
      <c r="B31" s="2" t="s">
        <v>124</v>
      </c>
      <c r="C31" s="17">
        <f>C32+C33</f>
        <v>2</v>
      </c>
      <c r="D31" s="17"/>
      <c r="E31" s="17">
        <f>E32+E33</f>
        <v>203000</v>
      </c>
    </row>
    <row r="32" spans="1:5" ht="17.25" customHeight="1">
      <c r="A32" s="5">
        <v>20.1</v>
      </c>
      <c r="B32" s="2" t="s">
        <v>34</v>
      </c>
      <c r="C32" s="5">
        <v>1</v>
      </c>
      <c r="D32" s="22">
        <v>98200</v>
      </c>
      <c r="E32" s="22">
        <f>D32*C32</f>
        <v>98200</v>
      </c>
    </row>
    <row r="33" spans="1:5" ht="17.25" customHeight="1">
      <c r="A33" s="5">
        <v>20.2</v>
      </c>
      <c r="B33" s="2" t="s">
        <v>34</v>
      </c>
      <c r="C33" s="5">
        <v>1</v>
      </c>
      <c r="D33" s="22">
        <v>104800</v>
      </c>
      <c r="E33" s="22">
        <f>D33*C33</f>
        <v>104800</v>
      </c>
    </row>
    <row r="34" spans="1:5" ht="17.25" customHeight="1">
      <c r="A34" s="5">
        <v>21</v>
      </c>
      <c r="B34" s="2" t="s">
        <v>47</v>
      </c>
      <c r="C34" s="5">
        <v>1</v>
      </c>
      <c r="D34" s="22">
        <v>104800</v>
      </c>
      <c r="E34" s="22">
        <f>D34*C34</f>
        <v>104800</v>
      </c>
    </row>
    <row r="35" spans="1:5" ht="20.25" customHeight="1">
      <c r="A35" s="5">
        <v>22</v>
      </c>
      <c r="B35" s="2" t="s">
        <v>53</v>
      </c>
      <c r="C35" s="17">
        <f>C36+C37</f>
        <v>4</v>
      </c>
      <c r="D35" s="17"/>
      <c r="E35" s="17">
        <f>E36+E37</f>
        <v>406000</v>
      </c>
    </row>
    <row r="36" spans="1:5" ht="17.25" customHeight="1">
      <c r="A36" s="5">
        <v>22.1</v>
      </c>
      <c r="B36" s="2" t="s">
        <v>16</v>
      </c>
      <c r="C36" s="5">
        <v>2</v>
      </c>
      <c r="D36" s="22">
        <v>98200</v>
      </c>
      <c r="E36" s="22">
        <f>D36*C36</f>
        <v>196400</v>
      </c>
    </row>
    <row r="37" spans="1:5" ht="19.5" customHeight="1">
      <c r="A37" s="5">
        <v>22.2</v>
      </c>
      <c r="B37" s="2" t="s">
        <v>16</v>
      </c>
      <c r="C37" s="5">
        <v>2</v>
      </c>
      <c r="D37" s="22">
        <v>104800</v>
      </c>
      <c r="E37" s="22">
        <f>D37*C37</f>
        <v>209600</v>
      </c>
    </row>
    <row r="38" spans="1:5" ht="20.25" customHeight="1">
      <c r="A38" s="5">
        <v>23</v>
      </c>
      <c r="B38" s="2" t="s">
        <v>54</v>
      </c>
      <c r="C38" s="17">
        <f>C39+C40</f>
        <v>3</v>
      </c>
      <c r="D38" s="17"/>
      <c r="E38" s="17">
        <f>E39+E40</f>
        <v>307800</v>
      </c>
    </row>
    <row r="39" spans="1:5" ht="17.25" customHeight="1">
      <c r="A39" s="5">
        <v>23.1</v>
      </c>
      <c r="B39" s="2" t="s">
        <v>9</v>
      </c>
      <c r="C39" s="5">
        <v>1</v>
      </c>
      <c r="D39" s="22">
        <v>98200</v>
      </c>
      <c r="E39" s="22">
        <f aca="true" t="shared" si="2" ref="E39:E53">D39*C39</f>
        <v>98200</v>
      </c>
    </row>
    <row r="40" spans="1:5" ht="17.25" customHeight="1">
      <c r="A40" s="5">
        <v>23.2</v>
      </c>
      <c r="B40" s="2" t="s">
        <v>9</v>
      </c>
      <c r="C40" s="5">
        <v>2</v>
      </c>
      <c r="D40" s="22">
        <v>104800</v>
      </c>
      <c r="E40" s="22">
        <f t="shared" si="2"/>
        <v>209600</v>
      </c>
    </row>
    <row r="41" spans="1:5" ht="17.25" customHeight="1">
      <c r="A41" s="5">
        <v>24</v>
      </c>
      <c r="B41" s="2" t="s">
        <v>61</v>
      </c>
      <c r="C41" s="5">
        <v>0.5</v>
      </c>
      <c r="D41" s="22">
        <v>98200</v>
      </c>
      <c r="E41" s="22">
        <f t="shared" si="2"/>
        <v>49100</v>
      </c>
    </row>
    <row r="42" spans="1:5" ht="17.25" customHeight="1">
      <c r="A42" s="5">
        <v>25</v>
      </c>
      <c r="B42" s="19" t="s">
        <v>76</v>
      </c>
      <c r="C42" s="5">
        <v>1</v>
      </c>
      <c r="D42" s="22">
        <v>104800</v>
      </c>
      <c r="E42" s="22">
        <f t="shared" si="2"/>
        <v>104800</v>
      </c>
    </row>
    <row r="43" spans="1:5" ht="17.25" customHeight="1">
      <c r="A43" s="5">
        <v>26</v>
      </c>
      <c r="B43" s="19" t="s">
        <v>68</v>
      </c>
      <c r="C43" s="5">
        <v>1</v>
      </c>
      <c r="D43" s="22">
        <v>104800</v>
      </c>
      <c r="E43" s="22">
        <f t="shared" si="2"/>
        <v>104800</v>
      </c>
    </row>
    <row r="44" spans="1:5" ht="17.25" customHeight="1">
      <c r="A44" s="5">
        <v>27</v>
      </c>
      <c r="B44" s="19" t="s">
        <v>69</v>
      </c>
      <c r="C44" s="5">
        <v>1</v>
      </c>
      <c r="D44" s="22">
        <v>104800</v>
      </c>
      <c r="E44" s="22">
        <f t="shared" si="2"/>
        <v>104800</v>
      </c>
    </row>
    <row r="45" spans="1:5" ht="17.25" customHeight="1">
      <c r="A45" s="5">
        <v>28</v>
      </c>
      <c r="B45" s="19" t="s">
        <v>41</v>
      </c>
      <c r="C45" s="5">
        <v>1</v>
      </c>
      <c r="D45" s="22">
        <v>98200</v>
      </c>
      <c r="E45" s="22">
        <f t="shared" si="2"/>
        <v>98200</v>
      </c>
    </row>
    <row r="46" spans="1:5" ht="17.25" customHeight="1">
      <c r="A46" s="5">
        <v>29</v>
      </c>
      <c r="B46" s="19" t="s">
        <v>70</v>
      </c>
      <c r="C46" s="5">
        <v>1</v>
      </c>
      <c r="D46" s="22">
        <v>104800</v>
      </c>
      <c r="E46" s="22">
        <f t="shared" si="2"/>
        <v>104800</v>
      </c>
    </row>
    <row r="47" spans="1:5" ht="17.25" customHeight="1">
      <c r="A47" s="5">
        <v>30</v>
      </c>
      <c r="B47" s="19" t="s">
        <v>71</v>
      </c>
      <c r="C47" s="5">
        <v>1</v>
      </c>
      <c r="D47" s="22">
        <v>104800</v>
      </c>
      <c r="E47" s="22">
        <f t="shared" si="2"/>
        <v>104800</v>
      </c>
    </row>
    <row r="48" spans="1:5" ht="17.25" customHeight="1">
      <c r="A48" s="5">
        <v>31</v>
      </c>
      <c r="B48" s="19" t="s">
        <v>72</v>
      </c>
      <c r="C48" s="5">
        <v>1</v>
      </c>
      <c r="D48" s="22">
        <v>104800</v>
      </c>
      <c r="E48" s="22">
        <f t="shared" si="2"/>
        <v>104800</v>
      </c>
    </row>
    <row r="49" spans="1:5" ht="17.25" customHeight="1">
      <c r="A49" s="5">
        <v>32</v>
      </c>
      <c r="B49" s="19" t="s">
        <v>73</v>
      </c>
      <c r="C49" s="5">
        <v>2</v>
      </c>
      <c r="D49" s="22">
        <v>104800</v>
      </c>
      <c r="E49" s="22">
        <f t="shared" si="2"/>
        <v>209600</v>
      </c>
    </row>
    <row r="50" spans="1:5" ht="17.25" customHeight="1">
      <c r="A50" s="5">
        <v>33</v>
      </c>
      <c r="B50" s="39" t="s">
        <v>126</v>
      </c>
      <c r="C50" s="5">
        <v>1</v>
      </c>
      <c r="D50" s="22">
        <v>104800</v>
      </c>
      <c r="E50" s="22">
        <f t="shared" si="2"/>
        <v>104800</v>
      </c>
    </row>
    <row r="51" spans="1:5" ht="17.25" customHeight="1">
      <c r="A51" s="5">
        <v>34</v>
      </c>
      <c r="B51" s="19" t="s">
        <v>77</v>
      </c>
      <c r="C51" s="5">
        <v>1</v>
      </c>
      <c r="D51" s="22">
        <v>104800</v>
      </c>
      <c r="E51" s="22">
        <f t="shared" si="2"/>
        <v>104800</v>
      </c>
    </row>
    <row r="52" spans="1:5" ht="17.25" customHeight="1">
      <c r="A52" s="5">
        <v>35</v>
      </c>
      <c r="B52" s="19" t="s">
        <v>78</v>
      </c>
      <c r="C52" s="5">
        <v>4</v>
      </c>
      <c r="D52" s="22">
        <v>104800</v>
      </c>
      <c r="E52" s="22">
        <f t="shared" si="2"/>
        <v>419200</v>
      </c>
    </row>
    <row r="53" spans="1:5" ht="17.25" customHeight="1">
      <c r="A53" s="5">
        <v>36</v>
      </c>
      <c r="B53" s="2" t="s">
        <v>80</v>
      </c>
      <c r="C53" s="5">
        <v>1</v>
      </c>
      <c r="D53" s="22">
        <v>104800</v>
      </c>
      <c r="E53" s="22">
        <f t="shared" si="2"/>
        <v>104800</v>
      </c>
    </row>
    <row r="54" spans="1:5" ht="26.25" customHeight="1">
      <c r="A54" s="46" t="s">
        <v>10</v>
      </c>
      <c r="B54" s="47"/>
      <c r="C54" s="4">
        <f>C6+C7+C8+C9+C10+C11+C12+C14+C15+C17+C18+C19+C20+C21+C22+C23+C24+C25+C27+C28+C29+C30+C32+C33+C34+C36+C37+C39+C40+C41+C42+C43+C44+C45+C46+C47+C48+C49+C50+C51+C52+C53</f>
        <v>69.5</v>
      </c>
      <c r="D54" s="4"/>
      <c r="E54" s="10">
        <f>E53+E52+E51+E50+E49+E48+E47+E46+E45+E44+E43+E42+E41+E40+E39+E37+E36+E34+E33+E32+E30+E29+E28+E27+E25+E24+E23+E22+E21+E20+E19+E18+E17+E15+E14+E12+E11+E10+E9+E8+E7+E6</f>
        <v>7305300</v>
      </c>
    </row>
    <row r="55" spans="1:5" ht="26.25" customHeight="1">
      <c r="A55" s="44" t="s">
        <v>57</v>
      </c>
      <c r="B55" s="44"/>
      <c r="C55" s="45" t="s">
        <v>58</v>
      </c>
      <c r="D55" s="45"/>
      <c r="E55" s="3"/>
    </row>
    <row r="56" spans="1:5" ht="15">
      <c r="A56" s="3"/>
      <c r="B56" s="1"/>
      <c r="C56" s="1"/>
      <c r="D56" s="3"/>
      <c r="E56" s="3"/>
    </row>
    <row r="57" spans="1:5" ht="15">
      <c r="A57" s="3"/>
      <c r="B57" s="1"/>
      <c r="C57" s="1"/>
      <c r="D57" s="3"/>
      <c r="E57" s="3"/>
    </row>
    <row r="58" spans="1:5" ht="15">
      <c r="A58" s="3"/>
      <c r="B58" s="1"/>
      <c r="C58" s="1"/>
      <c r="D58" s="3"/>
      <c r="E58" s="3"/>
    </row>
    <row r="59" spans="1:5" ht="15">
      <c r="A59" s="3"/>
      <c r="B59" s="1"/>
      <c r="C59" s="1"/>
      <c r="D59" s="3"/>
      <c r="E59" s="3"/>
    </row>
    <row r="60" spans="1:5" ht="15">
      <c r="A60" s="3"/>
      <c r="B60" s="1"/>
      <c r="C60" s="1"/>
      <c r="D60" s="3"/>
      <c r="E60" s="3"/>
    </row>
    <row r="61" spans="1:5" ht="15">
      <c r="A61" s="3"/>
      <c r="B61" s="1"/>
      <c r="C61" s="1"/>
      <c r="D61" s="3"/>
      <c r="E61" s="3"/>
    </row>
    <row r="62" spans="1:5" ht="15">
      <c r="A62" s="3"/>
      <c r="B62" s="1"/>
      <c r="C62" s="1"/>
      <c r="D62" s="3"/>
      <c r="E62" s="3"/>
    </row>
  </sheetData>
  <sheetProtection/>
  <mergeCells count="7">
    <mergeCell ref="C1:E1"/>
    <mergeCell ref="C2:E2"/>
    <mergeCell ref="C3:E3"/>
    <mergeCell ref="A4:E4"/>
    <mergeCell ref="A54:B54"/>
    <mergeCell ref="A55:B55"/>
    <mergeCell ref="C55:D5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16" customWidth="1"/>
    <col min="6" max="16384" width="9.140625" style="1" customWidth="1"/>
  </cols>
  <sheetData>
    <row r="1" spans="3:5" ht="14.25" customHeight="1">
      <c r="C1" s="44" t="s">
        <v>116</v>
      </c>
      <c r="D1" s="44"/>
      <c r="E1" s="44"/>
    </row>
    <row r="2" spans="3:5" ht="14.25" customHeight="1">
      <c r="C2" s="44" t="s">
        <v>59</v>
      </c>
      <c r="D2" s="44"/>
      <c r="E2" s="44"/>
    </row>
    <row r="3" spans="3:5" ht="14.25" customHeight="1">
      <c r="C3" s="44" t="s">
        <v>131</v>
      </c>
      <c r="D3" s="44"/>
      <c r="E3" s="44"/>
    </row>
    <row r="4" ht="13.5">
      <c r="E4" s="3"/>
    </row>
    <row r="5" spans="1:5" ht="49.5" customHeight="1">
      <c r="A5" s="44" t="s">
        <v>115</v>
      </c>
      <c r="B5" s="44"/>
      <c r="C5" s="44"/>
      <c r="D5" s="44"/>
      <c r="E5" s="44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22">
        <v>176700</v>
      </c>
      <c r="E8" s="22">
        <f>C8*D8</f>
        <v>176700</v>
      </c>
    </row>
    <row r="9" spans="1:5" ht="21.75" customHeight="1">
      <c r="A9" s="5">
        <v>2</v>
      </c>
      <c r="B9" s="2" t="s">
        <v>12</v>
      </c>
      <c r="C9" s="5">
        <v>1</v>
      </c>
      <c r="D9" s="22">
        <v>104800</v>
      </c>
      <c r="E9" s="22">
        <f aca="true" t="shared" si="0" ref="E9:E15">C9*D9</f>
        <v>104800</v>
      </c>
    </row>
    <row r="10" spans="1:5" ht="23.25" customHeight="1">
      <c r="A10" s="5">
        <v>3</v>
      </c>
      <c r="B10" s="2" t="s">
        <v>81</v>
      </c>
      <c r="C10" s="5">
        <v>1</v>
      </c>
      <c r="D10" s="22">
        <v>104800</v>
      </c>
      <c r="E10" s="22">
        <f t="shared" si="0"/>
        <v>104800</v>
      </c>
    </row>
    <row r="11" spans="1:5" ht="21.75" customHeight="1">
      <c r="A11" s="5">
        <v>4</v>
      </c>
      <c r="B11" s="2" t="s">
        <v>24</v>
      </c>
      <c r="C11" s="5">
        <v>1</v>
      </c>
      <c r="D11" s="22">
        <v>112200</v>
      </c>
      <c r="E11" s="22">
        <f t="shared" si="0"/>
        <v>112200</v>
      </c>
    </row>
    <row r="12" spans="1:5" ht="33" customHeight="1">
      <c r="A12" s="5">
        <v>5</v>
      </c>
      <c r="B12" s="2" t="s">
        <v>62</v>
      </c>
      <c r="C12" s="5">
        <v>1</v>
      </c>
      <c r="D12" s="22">
        <v>98200</v>
      </c>
      <c r="E12" s="22">
        <f t="shared" si="0"/>
        <v>98200</v>
      </c>
    </row>
    <row r="13" spans="1:5" ht="22.5" customHeight="1">
      <c r="A13" s="5">
        <v>6</v>
      </c>
      <c r="B13" s="2" t="s">
        <v>22</v>
      </c>
      <c r="C13" s="5">
        <v>1</v>
      </c>
      <c r="D13" s="22">
        <v>123200</v>
      </c>
      <c r="E13" s="22">
        <f t="shared" si="0"/>
        <v>123200</v>
      </c>
    </row>
    <row r="14" spans="1:5" ht="18" customHeight="1">
      <c r="A14" s="5">
        <v>7</v>
      </c>
      <c r="B14" s="2" t="s">
        <v>23</v>
      </c>
      <c r="C14" s="5">
        <v>7</v>
      </c>
      <c r="D14" s="22">
        <v>104800</v>
      </c>
      <c r="E14" s="22">
        <f t="shared" si="0"/>
        <v>733600</v>
      </c>
    </row>
    <row r="15" spans="1:5" ht="21.75" customHeight="1">
      <c r="A15" s="5">
        <v>8</v>
      </c>
      <c r="B15" s="2" t="s">
        <v>42</v>
      </c>
      <c r="C15" s="5">
        <v>1</v>
      </c>
      <c r="D15" s="22">
        <v>98200</v>
      </c>
      <c r="E15" s="22">
        <f t="shared" si="0"/>
        <v>98200</v>
      </c>
    </row>
    <row r="16" spans="1:5" ht="19.5" customHeight="1">
      <c r="A16" s="5">
        <v>9</v>
      </c>
      <c r="B16" s="18" t="s">
        <v>55</v>
      </c>
      <c r="C16" s="40">
        <f>C17+C18+C19+C20</f>
        <v>37</v>
      </c>
      <c r="D16" s="40"/>
      <c r="E16" s="40">
        <f>E17+E18+E19+E20</f>
        <v>4050700</v>
      </c>
    </row>
    <row r="17" spans="1:5" ht="21.75" customHeight="1">
      <c r="A17" s="5">
        <v>9.1</v>
      </c>
      <c r="B17" s="2" t="s">
        <v>127</v>
      </c>
      <c r="C17" s="5">
        <v>1</v>
      </c>
      <c r="D17" s="22">
        <v>125900</v>
      </c>
      <c r="E17" s="22">
        <f>C17*D17</f>
        <v>125900</v>
      </c>
    </row>
    <row r="18" spans="1:5" ht="21.75" customHeight="1">
      <c r="A18" s="5">
        <v>9.2</v>
      </c>
      <c r="B18" s="2" t="s">
        <v>128</v>
      </c>
      <c r="C18" s="5">
        <v>25</v>
      </c>
      <c r="D18" s="22">
        <v>112200</v>
      </c>
      <c r="E18" s="22">
        <f>C18*D18</f>
        <v>2805000</v>
      </c>
    </row>
    <row r="19" spans="1:5" ht="21" customHeight="1">
      <c r="A19" s="5">
        <v>9.3</v>
      </c>
      <c r="B19" s="2" t="s">
        <v>129</v>
      </c>
      <c r="C19" s="5">
        <v>5</v>
      </c>
      <c r="D19" s="22">
        <v>98200</v>
      </c>
      <c r="E19" s="22">
        <f>C19*D19</f>
        <v>491000</v>
      </c>
    </row>
    <row r="20" spans="1:5" ht="21" customHeight="1">
      <c r="A20" s="5">
        <v>9.4</v>
      </c>
      <c r="B20" s="2" t="s">
        <v>129</v>
      </c>
      <c r="C20" s="5">
        <v>6</v>
      </c>
      <c r="D20" s="22">
        <v>104800</v>
      </c>
      <c r="E20" s="22">
        <f>C20*D20</f>
        <v>628800</v>
      </c>
    </row>
    <row r="21" spans="1:5" ht="20.25" customHeight="1">
      <c r="A21" s="5">
        <v>10</v>
      </c>
      <c r="B21" s="18" t="s">
        <v>82</v>
      </c>
      <c r="C21" s="5">
        <f>C22+C23</f>
        <v>3</v>
      </c>
      <c r="D21" s="23"/>
      <c r="E21" s="23">
        <f>E22+E23</f>
        <v>307800</v>
      </c>
    </row>
    <row r="22" spans="1:5" ht="21.75" customHeight="1">
      <c r="A22" s="5">
        <v>10.1</v>
      </c>
      <c r="B22" s="2" t="s">
        <v>16</v>
      </c>
      <c r="C22" s="5">
        <v>1</v>
      </c>
      <c r="D22" s="22">
        <v>98200</v>
      </c>
      <c r="E22" s="22">
        <f>C22*D22</f>
        <v>98200</v>
      </c>
    </row>
    <row r="23" spans="1:5" ht="21" customHeight="1">
      <c r="A23" s="5">
        <v>10.2</v>
      </c>
      <c r="B23" s="2" t="s">
        <v>16</v>
      </c>
      <c r="C23" s="5">
        <v>2</v>
      </c>
      <c r="D23" s="22">
        <v>104800</v>
      </c>
      <c r="E23" s="22">
        <f>C23*D23</f>
        <v>209600</v>
      </c>
    </row>
    <row r="24" spans="1:5" ht="30" customHeight="1">
      <c r="A24" s="5">
        <v>11</v>
      </c>
      <c r="B24" s="2" t="s">
        <v>8</v>
      </c>
      <c r="C24" s="5">
        <v>1</v>
      </c>
      <c r="D24" s="22">
        <v>104800</v>
      </c>
      <c r="E24" s="22">
        <f>C24*D24</f>
        <v>104800</v>
      </c>
    </row>
    <row r="25" spans="1:5" ht="21.75" customHeight="1">
      <c r="A25" s="46" t="s">
        <v>10</v>
      </c>
      <c r="B25" s="47"/>
      <c r="C25" s="4">
        <f>C8+C9+C10+C11+C12+C13+C14+C15+C16+C21+C24</f>
        <v>55</v>
      </c>
      <c r="D25" s="4"/>
      <c r="E25" s="4">
        <f>E8+E9+E10+E11+E12+E13+E14+E15+E16+E21+E24</f>
        <v>6015000</v>
      </c>
    </row>
    <row r="27" ht="14.25" customHeight="1"/>
    <row r="28" spans="1:4" ht="14.25">
      <c r="A28" s="44" t="s">
        <v>57</v>
      </c>
      <c r="B28" s="44"/>
      <c r="C28" s="45" t="s">
        <v>58</v>
      </c>
      <c r="D28" s="45"/>
    </row>
    <row r="29" ht="13.5">
      <c r="E29" s="3"/>
    </row>
    <row r="30" ht="13.5">
      <c r="E30" s="3"/>
    </row>
    <row r="31" ht="13.5">
      <c r="E31" s="3"/>
    </row>
  </sheetData>
  <sheetProtection/>
  <mergeCells count="7">
    <mergeCell ref="C1:E1"/>
    <mergeCell ref="C2:E2"/>
    <mergeCell ref="C3:E3"/>
    <mergeCell ref="A5:E5"/>
    <mergeCell ref="A25:B25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2021-12-30T06:29:24Z</cp:lastPrinted>
  <dcterms:created xsi:type="dcterms:W3CDTF">1996-10-14T23:33:28Z</dcterms:created>
  <dcterms:modified xsi:type="dcterms:W3CDTF">2021-12-30T06:55:07Z</dcterms:modified>
  <cp:category/>
  <cp:version/>
  <cp:contentType/>
  <cp:contentStatus/>
</cp:coreProperties>
</file>