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mpopatert" sheetId="1" r:id="rId1"/>
  </sheets>
  <definedNames>
    <definedName name="_xlnm._FilterDatabase" localSheetId="0" hidden="1">Ampopatert!$A$6:$G$158</definedName>
    <definedName name="_xlnm.Print_Titles" localSheetId="0">Ampopatert!$5:$5</definedName>
  </definedNames>
  <calcPr calcId="152511"/>
</workbook>
</file>

<file path=xl/calcChain.xml><?xml version="1.0" encoding="utf-8"?>
<calcChain xmlns="http://schemas.openxmlformats.org/spreadsheetml/2006/main">
  <c r="F152" i="1" l="1"/>
  <c r="F7" i="1"/>
  <c r="E58" i="1" l="1"/>
  <c r="F58" i="1"/>
  <c r="D58" i="1"/>
  <c r="E156" i="1"/>
  <c r="F156" i="1"/>
  <c r="D156" i="1"/>
  <c r="E152" i="1"/>
  <c r="D152" i="1"/>
  <c r="E150" i="1"/>
  <c r="F150" i="1"/>
  <c r="D150" i="1"/>
  <c r="E146" i="1"/>
  <c r="F146" i="1"/>
  <c r="D146" i="1"/>
  <c r="F143" i="1"/>
  <c r="E143" i="1"/>
  <c r="D143" i="1"/>
  <c r="E138" i="1"/>
  <c r="F138" i="1"/>
  <c r="D138" i="1"/>
  <c r="E133" i="1"/>
  <c r="F133" i="1"/>
  <c r="D133" i="1"/>
  <c r="E127" i="1"/>
  <c r="F127" i="1"/>
  <c r="D127" i="1"/>
  <c r="E109" i="1"/>
  <c r="F109" i="1"/>
  <c r="D109" i="1"/>
  <c r="E83" i="1"/>
  <c r="F83" i="1"/>
  <c r="D83" i="1"/>
  <c r="E73" i="1"/>
  <c r="F73" i="1"/>
  <c r="D73" i="1"/>
  <c r="E68" i="1"/>
  <c r="F68" i="1"/>
  <c r="D68" i="1"/>
  <c r="E24" i="1" l="1"/>
  <c r="F24" i="1"/>
  <c r="D24" i="1"/>
  <c r="E12" i="1"/>
  <c r="F12" i="1"/>
  <c r="D12" i="1"/>
  <c r="E7" i="1"/>
  <c r="D7" i="1"/>
  <c r="F158" i="1" l="1"/>
  <c r="D158" i="1"/>
  <c r="E158" i="1"/>
</calcChain>
</file>

<file path=xl/sharedStrings.xml><?xml version="1.0" encoding="utf-8"?>
<sst xmlns="http://schemas.openxmlformats.org/spreadsheetml/2006/main" count="228" uniqueCount="198">
  <si>
    <t>Հ/Հ</t>
  </si>
  <si>
    <t>Պարտադիր խնդիր</t>
  </si>
  <si>
    <t>Ընդհանուր արժեքը ՀՀ դրամ /2019-2023թթ/</t>
  </si>
  <si>
    <t>Ծանոթություն</t>
  </si>
  <si>
    <t>Գործարար միջավայրի բարելավում և ձեռնարկատիրության խթանում</t>
  </si>
  <si>
    <t>I</t>
  </si>
  <si>
    <t>II</t>
  </si>
  <si>
    <t>Համայնքի գույքի և դրամական միջոցների կառավարում</t>
  </si>
  <si>
    <t>Համայնքապետարանի աշխատակազմի պահպանություն և ընդհանուր բնույթի ծառայություններ</t>
  </si>
  <si>
    <t>Անտառաշատ բնակավայրի կենցաղի տան տանիքի նորոգում</t>
  </si>
  <si>
    <t xml:space="preserve">Գեղանուշ բնակավայրի համար գույքի ձեռքբերում /գեներատոր, եռակցման սարք, էլեկտրական սղոց/ </t>
  </si>
  <si>
    <t>Եղեգ բնակավայրի վարչական նստավայրի շենքի աստիճանների նորոգում</t>
  </si>
  <si>
    <t>Խդրանց բնակավայրի վարչական նստավայրի շենքի տանիքի նորոգում</t>
  </si>
  <si>
    <t>Նորաշենիկ բնակավայրի վարչական նստավայրի շենքի տանիքի նորոգում</t>
  </si>
  <si>
    <t>Ներքին Խոտանան բնակավայրի կենցաղի տան խոհանոցի նորոգում</t>
  </si>
  <si>
    <t>Շիկահող բնակավայրի վարչական նստավայրի շենքի տանիքի նորոգում</t>
  </si>
  <si>
    <t>Սևաքար բնակավայրի հանդիսությունների սրահի ծածկի և տանիքի նորոգում</t>
  </si>
  <si>
    <t>III</t>
  </si>
  <si>
    <t>Նախադպրոցական և արտադպրոցական դաստիարակություն</t>
  </si>
  <si>
    <t>Նախադպրոցական և արտադպրոցական հիմնարկների պահպանություն</t>
  </si>
  <si>
    <t>«Կապանի թիվ 10 ՆՈՒՀ» ՀՈԱԿ-ի համար գույքի ձեռքբերում</t>
  </si>
  <si>
    <t>«Կապանի թիվ 10 ՆՈՒՀ» ՀՈԱԿ-ի ջեռուցման խնդրի լուծում</t>
  </si>
  <si>
    <t>«Կապանի թիվ 12 ՆՈՒՀ» ՀՈԱԿ-ի խոհանոցի նորոգում</t>
  </si>
  <si>
    <t>«Կապանի թիվ 12 ՆՈՒՀ» ՀՈԱԿ-ի համար գույքի ձեռքբերում</t>
  </si>
  <si>
    <t>«Կապանի թիվ 13 ՆՈՒՀ» ՀՈԱԿ-ի տանիքի նորոգում</t>
  </si>
  <si>
    <t>«Կապանի թիվ 13 ՆՈՒՀ» ՀՈԱԿ-ի համար գույքի ձեռքբերում</t>
  </si>
  <si>
    <t>«Կապանի թիվ 1 հիմնական դպրոց» ՊՈԱԿ-ի «Դ» մասնաշենքի վերակառուցում ՆՈՒՀ կազմակերպելու համար</t>
  </si>
  <si>
    <t>Վարդավանք բնակավայրում նախակրթարանի հիմնում</t>
  </si>
  <si>
    <t>«Մանկապատանեկան ստեղծագործության կենտրոն» ՀՈԱԿ-ի պարախմբասենյակի հայելապատում</t>
  </si>
  <si>
    <t>«Կապանի Արամ Խաչատրյանի անվան թիվ 1 երաժշտական դպրոց» ՀՈԱԿ-ի համար երաժշտական գործիքների և գույքի ձեռքբերում</t>
  </si>
  <si>
    <t>«Կապանի թիվ 2 երաժշտական դպրոց» ՀՈԱԿ-ի և «Կապանի գեղարվեստի մանկական դպրոց» ՀՈԱԿ-ի շենքի հիմնանորոգում և գույքով ապահովում</t>
  </si>
  <si>
    <t>«Կապանի թիվ 3 երաժշտական դպրոց» ՀՈԱԿ-ի համար գույքի ձեռքբերում</t>
  </si>
  <si>
    <t>«Կապանի մանկական արվեստի դպրոց» ՀՈԱԿ-ի պրոյեկտորի, բազմաֆունկցիոնալ սարքի ձեռքբերում</t>
  </si>
  <si>
    <t>«Կապանի մանկական արվեստի դպրոց» ՀՈԱԿ-ի պարարվեստի դասարանի հայելապատում</t>
  </si>
  <si>
    <t>IV</t>
  </si>
  <si>
    <t>Ակտիվ մշակութային և մարզական կյանքի կազմակերպումը՝ երիտասարդության ներգրավմամբ</t>
  </si>
  <si>
    <t>Մշակութային ծառայություններ /մշակույթի կենտրոն, ակումբագրադարանային միավորում, ՎՍԱՄԶ պահպանում/</t>
  </si>
  <si>
    <t>Մշակութային միջոցառումներ</t>
  </si>
  <si>
    <t>«Կապանի մշակույթի կենտրոն» ՀՈԱԿ-ի շենքի վերակառուցում և արդիականացում</t>
  </si>
  <si>
    <t>«Կապանի մշակույթի կենտրոն» ՀՈԱԿ-ի համար գույքի ձեռքբերում</t>
  </si>
  <si>
    <t>Համայնքի բնակչության սոցիալական պաշտպանություն</t>
  </si>
  <si>
    <t>Համայնքի բնակչության անապահով խավի, հաշմանդամների, զոհված և վիրավոր ազատամարտիկների ընտանիքների սոցիալական վիճակի բարելավում</t>
  </si>
  <si>
    <t>«Կապանի մանկական կենտրոն» ՀՈԱԿ-ի պահպանման ծախս</t>
  </si>
  <si>
    <t>«Կապանի մանկական կենտրոն» ՀՈԱԿ-ի նոր շենքի ջեռուցման համակարգի տեղադրում</t>
  </si>
  <si>
    <t>«Կապանի մանկական կենտրոն» ՀՈԱԿ-ի նոր շենքի համար գույքի ձեռքբերում, կենտրոնի տեխնիկական միջոցների համալրում և թարմացում</t>
  </si>
  <si>
    <t>Ֆիզիկական կուլտուրայի և առողջ ապրելակերպի խրախուսում</t>
  </si>
  <si>
    <t>V</t>
  </si>
  <si>
    <t>VI</t>
  </si>
  <si>
    <t>Մարզական միջոցառումների կազմակերպում</t>
  </si>
  <si>
    <t>«Կապանի Դավիթ Համբարձումյանի անվան մանկապատանեկան մարզադպրոց» ՀՈԱԿ-ի համար մարզագույքի ձեռքբերում</t>
  </si>
  <si>
    <t>«Կապան քաղաքի մարմնամարզության մանկապատանեկան մարզադպրոց» ՀՈԱԿ-ի տանիքի նորոգում</t>
  </si>
  <si>
    <t>VII</t>
  </si>
  <si>
    <t>«Կապանի կոմունալ ծառայություն» ՀՈԱԿ-ի պահպանում, աղբահանության, սանիտարական մաքրման արդյունավետ կազմակերպում, աղբարկղների և օրգանական աղբի կուտակումների մշակումների իրականացում /ախտահանում/</t>
  </si>
  <si>
    <t>«Կապանի կոմունալ ծառայություն» ՀՈԱԿ-ի մասնագիտացված աղբահավաք մեքենաների ձեռքբերում, ջրատար, աղցան, ձյուն մաքրող մեքենաների ձեռքբերում, բազմաֆունկցիոնալ էքսկավատորի ձեռքբերում</t>
  </si>
  <si>
    <t>Ձորաստան բնակավայրում ջրագծի նորոգում</t>
  </si>
  <si>
    <t>Ուժանիս բնակավայրի ջրամբարի նորոգում</t>
  </si>
  <si>
    <t>Վանեք բնակավայրում ջրի խողովակաշարի նորոգում, ջրային ավազանների մաքրում</t>
  </si>
  <si>
    <t>Ձորաստան բնակավայրում կոմունալ ենթակառուցվածքների կառուցում /ՊՏԱԾ/</t>
  </si>
  <si>
    <t>Սրաշեն բնակավայրում խմելու ջրի ներքին ցանցի նորոգում /ՊՏԱԾ/</t>
  </si>
  <si>
    <t>Ներքին Խոտանան բնակավայրում ջրի բաժանարարի կառուցում /երկաթյա, 28 տեղանոց/</t>
  </si>
  <si>
    <t>Եղվարդ բնակավայրում խմելու ջրագծի օրվա կարգավորիչ ջրամբարի նորոգում</t>
  </si>
  <si>
    <t>Շիկահող բնակավայրում խմելու ջրագծի օրվա կարգավորիչ ջրամբարի նորոգում</t>
  </si>
  <si>
    <t>Կապանի Մեսրոպ Մաշտոց եկեղեցու հարակից տարածքում հանգստի գոտու կառուցում</t>
  </si>
  <si>
    <t>Գեղանուշ բնակավայրի գերեզմանատուն տանող ճանապարհի նորոգում /ՊՏԱԾ/ և գերեզմանների պարսպապատում</t>
  </si>
  <si>
    <t>Բազմաբնակարան բնակելի շենքերի տանիքների նորոգում</t>
  </si>
  <si>
    <t>Բազմաբնակարան բնակելի շենքերի վերելակների նորոգում</t>
  </si>
  <si>
    <t>Նոր գերեզմանատեղի կառուցում</t>
  </si>
  <si>
    <t>Համայնքի հասարակական տրանսպորտի աշխատանքի կազմակերպում, համայնքային ճանապարհային ենթակառուցվածքների պահպանություն և շահագործում</t>
  </si>
  <si>
    <t>IX</t>
  </si>
  <si>
    <t>Կանգառների վերանորոգում, նոր կանգառների տեղադրում</t>
  </si>
  <si>
    <t>Ճանապարհային երթևեկության նշանների տեղադրում, գծանշում</t>
  </si>
  <si>
    <t>Սուբսիդիա ոչ պետական ոչ ֆինանսական կազմակերպություններին /հանրային տրասնպորտի սուբսիդավորում/</t>
  </si>
  <si>
    <t>Հասարակական տրանսպորտի աշխատանքի կազմակերպման ահամար ավտոբուսների ձեռքբերում</t>
  </si>
  <si>
    <t>Կապան քաղաքի փողոցային լուսավորության ապահովում</t>
  </si>
  <si>
    <t>Կապան քաղաքի փողոցային լուսավորության լուսատուների փոխարինում LED լամպերով</t>
  </si>
  <si>
    <t>Շրվենանց բնակավայրի դաշտամիջյան ճանապարհների բարեկարգում</t>
  </si>
  <si>
    <t>Կաղնուտ բնակավայրի ճանապարհի նորոգում</t>
  </si>
  <si>
    <t>Ուժանիս բնակավայրի միջբնակավայրային ճանապարհների գրունտային նորոգում</t>
  </si>
  <si>
    <t>Ճակատեն բնակավայրի գերեզմանատան ճանապարհի նորոգում</t>
  </si>
  <si>
    <t>Բոլոր գյուղական բնակավայրերում փողոցային լուսավորության ապահովում</t>
  </si>
  <si>
    <t>Գեղանուշ բնակավայրի փողոցային լուսավորության ապահովում /ՊՏԱԾ/</t>
  </si>
  <si>
    <t>Աղետների ռիսկերի նվազեցման և արտակարգ իրավիճակներում բնակչության պաշտպանության և քաղաքացիական պաշտպանության միջոցառումների իրականացում</t>
  </si>
  <si>
    <t>XI</t>
  </si>
  <si>
    <t>Եղանակի տեսության կանխատեսում</t>
  </si>
  <si>
    <t>Երթևեկելի հատվածներին կից մանկական խաղահրապարակների ցանկապատում՝ անվտանգության ապահովման նկատառումներով</t>
  </si>
  <si>
    <t>Սեյսմակայունության գնահատման և բարձրացման նպատակով շենքերում անհրաժեշտ հետազոտությունների կատարում</t>
  </si>
  <si>
    <t>Գյուղական բնակավայր ընդգրկող համայնքներում գյուղատնտեսության զարգացման խթանումը</t>
  </si>
  <si>
    <t>XII</t>
  </si>
  <si>
    <t>Սևաքար բնակավայրի ոռոգման ցանցի նորոգում</t>
  </si>
  <si>
    <t>Սյունիք բնակավայրի միջհամայնքային ոռոգման ջրի Դիցմայրի,Սզնակ, Սյունիք բնակավայրերի ցանցի նորոգում</t>
  </si>
  <si>
    <t>Համայնքում շրջակա միջավայրի պահպանություն</t>
  </si>
  <si>
    <t>Բնապահպանական ծրագիր՝ Ա․ Մանուկյան փողոցի մի հատվածի վերանորոգում, հին ծառեի փոխարինում նորերով, ծառերի տնկում և այլն</t>
  </si>
  <si>
    <t>Կապան համայնքի մանկապարտեզների հարակից տարածքների հողերում ՀԱՀ-ի կողմից կատարված դիտարկումների արդյունքում արձանագրված հողերի աղտոտվածության նվազեցմանն ուղղված միջոցառումներ</t>
  </si>
  <si>
    <t>Մայթերի հին և ծերացած ծառերի էտում, հատում, նոր ծառատեսակներով փոխարինում, կանաչապատում, պարբերական ծառատունկի իրականացում</t>
  </si>
  <si>
    <t>XIII</t>
  </si>
  <si>
    <t>XIV</t>
  </si>
  <si>
    <t>Զբոսաշրջության հեռանկարներ ունեցող համայնքներում՝ զբոսաշրջության զարգացման խթանում</t>
  </si>
  <si>
    <t>Պատմամշակութային հուշարձանների և կոթողների, քանդակների պատշաճ պահպանություն և գեղարվեստական լուսավորում</t>
  </si>
  <si>
    <t>«ԵՄ-ն զբոսաշրջության զարգացման համար․ Արկածային տուրիզմի զարգացում պատմական Սյունիքում» ծրագրի հետ համագործակցում, համաֆինանսավորում</t>
  </si>
  <si>
    <t>Համայնքի երիտասարդության խնդիրների լուծմանն ուղղված ծրագրերի և միջոցառումների կազմակերպում</t>
  </si>
  <si>
    <t>Երիտասարդական փառատոնի կազմակերպում</t>
  </si>
  <si>
    <t>«Սյունիքի պատմության քարուղիներում» սիմպոզիում</t>
  </si>
  <si>
    <t>XV</t>
  </si>
  <si>
    <t>XVI</t>
  </si>
  <si>
    <t>XVII</t>
  </si>
  <si>
    <t>Համայնքում ծնելիության և բազմազավակության խթանում</t>
  </si>
  <si>
    <t>Սոցիալական օգնություն բազմազավակ ընտանիքներին</t>
  </si>
  <si>
    <t>Համայնքում բնակչության առողջության պահպանման և բարելավման ծրագրերի իրականացում, արդյունավետ և մատչելի բժշկական սպասարկման պայմանների ստեղծում</t>
  </si>
  <si>
    <t>Կապանի համայնքապետարանի ենթակայությամբ գործող նախադպրոցական և արտադպրոցական ուսումնական հաստատությունների բուժկետերի վերանորոգում, գույքի, բուժսարքավորումների և դեղորայքի ձեռքբերում</t>
  </si>
  <si>
    <t>XVIII</t>
  </si>
  <si>
    <t>Համայնքային հասարակական կյանքին հաշմանդամների մասնակցության խթանում</t>
  </si>
  <si>
    <t>Թեքահարթակների կառուցում</t>
  </si>
  <si>
    <t>Ընդհանուրը</t>
  </si>
  <si>
    <t>Համայնքում «Ուսանողական ամառ» միջոցառման կազմակերպում</t>
  </si>
  <si>
    <t>«Կապան քաղաքի աթլետիկայի մասնագիտացված մանկապատանեկան մարզադպրոց» ՀՈԱԿ-ի համար գույքի ձեռքբերում</t>
  </si>
  <si>
    <t>50-ից ավելի նշաններ, 12 տեղ՝ արհեստական խոչընդոտ</t>
  </si>
  <si>
    <t>Դավիթ Բեկ թաղամասի մանկական խաղահրապարակի կառուցում</t>
  </si>
  <si>
    <t>Գ․ Նժդեհ փողոցի 2-րդ նրբանցքի հենապատի նորոգում</t>
  </si>
  <si>
    <t>Շահումյան փողոցի Աջափնյակ հատվածի գետափնյա մայթի նորոգում</t>
  </si>
  <si>
    <t>Եղվարդ բնակավայրի ակումբի /մշակույթի տան/ շենքի տանիքի նորոգում</t>
  </si>
  <si>
    <t>Արծվանիկ բնակավայրի թանգարանի տանիքի նորոգում</t>
  </si>
  <si>
    <t>Վերին Խոտանան բնակավայրում նորոգվել են խմելու ջրի համակարգը և բաժանարարները</t>
  </si>
  <si>
    <t>Ներքին Հանդ գյուղում խաղահրապարակի հիմնում</t>
  </si>
  <si>
    <t>Ներհամայնքային ճանապարհների բարեկարգում</t>
  </si>
  <si>
    <t>Գյուղատնտեսության զարգացմանն ուղղված ծրագրերի իրականացում և համաֆինանսավորում՝ Դավիթ Բեկ գյուղում ձկնաբուծական տնտեսության վերաթողարկում</t>
  </si>
  <si>
    <t>Դավիթ Բեկ բնակավայրում ջրի բաժանարարի փոխարինում</t>
  </si>
  <si>
    <t>Եղեգ բնակավայրին ջրահեռացման 200 մետր խողովակի տրամադրում</t>
  </si>
  <si>
    <t>Առաջաձոր գյուղում խմելու ջրի նոր բաժանարարի տեղադրում</t>
  </si>
  <si>
    <t xml:space="preserve">Կապան համայնքում գերեզմանատների բարեկարգում և ցանկապատում </t>
  </si>
  <si>
    <t>«Կապան քաղաքի մարմնամարզության մանկապատանեկան մարզադպրոց» ՀՈԱԿ-ի գույքի ձեռքբերում</t>
  </si>
  <si>
    <t>Գարեգին Նժդեհ քիք-բոքսինգի ակումբի պատուհանների և ռինգի նորոգում</t>
  </si>
  <si>
    <t>«Կապանի թիվ 3 երաժշտական դպրոց» ՀՈԱԿ-ի դասասենյակի լամինապատում</t>
  </si>
  <si>
    <t>Կապանի Վազգեն Սարգսյանի անվան զբոսայգու բարեկարգում, կարուսելների փոխարինում, լողովազանի տարածքի բարեկարգում</t>
  </si>
  <si>
    <t>«Կապանի թիվ 11 ՆՈՒՀ» ՀՈԱԿ-ի համար գույքի ձեռքբերում</t>
  </si>
  <si>
    <t>«Կապանի թիվ 9 ՆՈՒՀ» ՀՈԱԿ-ի համար գույքի ձեռքբերում</t>
  </si>
  <si>
    <t>«Կապանի թիվ 8 ՆՈՒՀ» ՀՈԱԿ-ի համար գույքի ձեռքբերում</t>
  </si>
  <si>
    <t>«Կապանի թիվ 7 ՆՈՒՀ» ՀՈԱԿ-ի համար գույքի ձեռքբերում</t>
  </si>
  <si>
    <t>«Կապանի թիվ 6 ՆՈՒՀ» ՀՈԱԿ-ի համար գույքի ձեռքբերում</t>
  </si>
  <si>
    <t>«Կապանի թիվ 5 ՆՈՒՀ» ՀՈԱԿ-ի համար գույքի ձեռքբերում</t>
  </si>
  <si>
    <t>«Կապանի թիվ 4 ՆՈՒՀ» ՀՈԱԿ-ի համար գույքի ձեռքբերում</t>
  </si>
  <si>
    <t>«Կապանի թիվ 2 ՆՈՒՀ» ՀՈԱԿ-ի համար գույքի ձեռքբերում</t>
  </si>
  <si>
    <t>«Կապանի թիվ 1 ՆՈՒՀ» ՀՈԱԿ-ի գույքի ձեռքբերում</t>
  </si>
  <si>
    <t>«Կապանի թիվ 6 ՆՈՒՀ» ՀՈԱԿ-ի նորոգում</t>
  </si>
  <si>
    <t>«Սյունիքի ՆՈՒՀ» ՀՈԱԿ-ի համար գույքի ձեռքբերում</t>
  </si>
  <si>
    <t>«Կապան քաղաքի մարմնամարզության մանկապատանեկան մարզադպրոց» ՀՈԱԿ-ի գազաֆիկացում</t>
  </si>
  <si>
    <t>«Կապանի արվեստի թանգարան» ՀՈԱԿ-ի պահպանման ծախս</t>
  </si>
  <si>
    <t>«Կապանի ակումբագրադարանային միավորում» ՀՈԱԿ-ի համար գույքի ձեռքբերում</t>
  </si>
  <si>
    <t>«Կապանի կոմունալ ծառայություն» ՀՈԱԿ-ի համար գույքի ձեռքբերում</t>
  </si>
  <si>
    <t>Ցինկապատ աղբարկղների ձեռքբերում</t>
  </si>
  <si>
    <t>«Դավիթ Բեկի  ՆՈՒՀ» ՀՈԱԿ-ի համար գույքի ձեռքբերում</t>
  </si>
  <si>
    <t>1 ՄԱԶ և 1 ԿԱՄԱԶ՝ ԶՊՄԿ, 1 JCB՝ «Four Directions Motors» ՓԲԸ</t>
  </si>
  <si>
    <t>Ընթացքի մեջ է</t>
  </si>
  <si>
    <t>Բաղաբուրջի ակումբ-գրադարանի պատուհանների փոխարինում</t>
  </si>
  <si>
    <t xml:space="preserve">Ընթացքի մեջ է </t>
  </si>
  <si>
    <t>2019 թվականին իրականացված՝ նախատեսված</t>
  </si>
  <si>
    <t>2019 թվականին իրականացված՝ չնախատեսված</t>
  </si>
  <si>
    <t>«Կապանի ՊԼԱՍՏՇԻՆ»  ՀՈԱԿ-ի համար գույքի ձեռքբերում</t>
  </si>
  <si>
    <t>Չի իրականացվել</t>
  </si>
  <si>
    <t>Տեղափոխվել է 2020 թվական</t>
  </si>
  <si>
    <t>Նախատեսված չի եղել</t>
  </si>
  <si>
    <t>Նախատեսված է եղել 2020-2023 թվականներին</t>
  </si>
  <si>
    <t>Նախատեսված է եղել 2020 թվականի համար</t>
  </si>
  <si>
    <t>2020 թվականին կիրականացվի</t>
  </si>
  <si>
    <t>Համայնքի ավագանու անդամների կողմից իրականացվել է բարեկարգման աշխատանքներ</t>
  </si>
  <si>
    <t>Նախատեսված է եղել 2021 թվականի համար</t>
  </si>
  <si>
    <t>Նախատեսված է եղել 2020-2023 թվականների համար</t>
  </si>
  <si>
    <t>Չի իրականացվել, սուբվենցիայի հայտը մերժվել է</t>
  </si>
  <si>
    <t>2019 թվականի դեկտեմբեր-2020 հունվար</t>
  </si>
  <si>
    <t>Նախատեսվել է 2020-2023 թվականների համար,  ընթացքի մեջ է</t>
  </si>
  <si>
    <t>Կապանի հաշվապահական ծառայությունների կենտրոն ՀՈԱԿ-ի համար գույքի ձեռքբերում</t>
  </si>
  <si>
    <t>Անտառաշատ, Նորաշենիկ և Աճանան  բնակավայրերում տրակտորների նորոգում</t>
  </si>
  <si>
    <t>ՖԻՆԱՆՍԱԿԱՆ ԱՄՓՈՓԱԹԵՐԹ</t>
  </si>
  <si>
    <t>ԿԱՊԱՆ ՀԱՄԱՅՆՔՈՒՄ 2019 ԹՎԱԿԱՆԻՆ ԻՐԱԿԱՆԱՑՎԱԾ ԾՐԱԳՐԵՐԻ ԵՎ ՄԻՋՈՑԱՌՈՒՄՆԵՐԻ /2019-2023ԹԹ ԶԱՐԳԱՑՄԱՆ ԾՐԱԳԻՐ/</t>
  </si>
  <si>
    <t>«Դավիթ Բեկի ՆՈՒՀ»  ՀՈԱԿ-ի հիմնանորոգում</t>
  </si>
  <si>
    <t>«Ծավի ՆՈՒՀ»  ՀՈԱԿ-ի նորոգում և ջեռուցման ապահովում</t>
  </si>
  <si>
    <t>«Կապանի մանկապատանեկան ստեղծագործության կենտրոն» ՀՈԱԿ-ի շախմատի սենյակների նորոգում</t>
  </si>
  <si>
    <t>Համայնքի բնակավայրերի կառուցապատումը, բարեկարգումը և կանաչապատումը, համայնքի աղբահանությունը և սանիտարական մաքրումը, կոմունալ տնտեսության աշխատանքների ապահովումը, համայնքային գերեզմանատների պահպանումը և գործունեության ապահովումը</t>
  </si>
  <si>
    <t>Համայնքում բնակարանային շինարարության խթանումը</t>
  </si>
  <si>
    <t>Նախաձեռնվել է բնակարանային շինարարություն</t>
  </si>
  <si>
    <t>Համայնքը պատրաստակամ է քննարկել ներդրողների  և անհատների կողմից բնակարանային շինարարության կազմակերպման առաջարկությունները</t>
  </si>
  <si>
    <t>VIII</t>
  </si>
  <si>
    <t>X</t>
  </si>
  <si>
    <t>Աջակցություն պետական պաշտպանության իրականացմանը</t>
  </si>
  <si>
    <t>Համայնքն ունի քաղպաշտպանության, զորահավաքային, խաղաղից պատերազմական ժամանակաշրջանի փոխադրման և տարահանման պլաններ</t>
  </si>
  <si>
    <t>Բիզնես զարգացնելու նպատակով բնակչին նվիրատվության կարգով կարի մեքենայի տրամադրում</t>
  </si>
  <si>
    <t>«Կապանի բժշկական կենտրոն» ՓԲ Ընկերության մանկական բաժանմունքին  նվիրատվության կարգով մարզասարքի տրամադրում</t>
  </si>
  <si>
    <t>«Կապանի բժշկական կենտրոն» ՓԲ Ընկերության բժիշկների վարձակալված բնակարանների վարձավճարի փոխհատուցում</t>
  </si>
  <si>
    <t>«Բնապահպանական մարտահրավերների վերածումը հնարավորությունների․ պլաստիկ աղբից շինարարական նյութերի ներմուծում» ծրագրի իրականացում</t>
  </si>
  <si>
    <t>«Կապանի ՊԼԱՍՏՇԻՆ» ՀՈԱԿ-ի պահպանման ծախս</t>
  </si>
  <si>
    <t>«Արծվանիկի ՆՈՒՀ» ՀՈԱԿ-ի բակի նորոգում</t>
  </si>
  <si>
    <t>«Կապանի մանկապատանեկան ստեղծագործության կենտրոն» ՀՈԱԿ-ում լոկալ եղանակով ջեռուցման ապահովում</t>
  </si>
  <si>
    <t>2019 թ. նախատեսված</t>
  </si>
  <si>
    <t>դրամ</t>
  </si>
  <si>
    <t>Ներքին Հանդ բնակավայրում խմելու ջրի ներքին ցանցի նորոգում</t>
  </si>
  <si>
    <t xml:space="preserve">Աղվանի տանող ճանապարհ, Եղեգ և Սևաքար գյուղեր տանող այլընտրանքային ճանապարհ, Անտառաշատից Դովրուս և Ներքին Խոտանանից Վերին Խոտանան տանող ճանապարհ, Առաջաձոր գյուղի մի հատվածի նորոգում </t>
  </si>
  <si>
    <t>Կապան քաղաքի կամուրջների նորոգում</t>
  </si>
  <si>
    <t>Ջրընդունիչ հորերի և սելավատարների կառուցում, նորոգում</t>
  </si>
  <si>
    <t>Կապան քաղաքով հոսող Ողջի և Վաչագան գետերի հուների մաքրում, սանիտարական պատշաճ վիճակի ապահովում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</si>
</sst>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GHEA Mariam"/>
      <family val="3"/>
    </font>
    <font>
      <b/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2"/>
      <color theme="1"/>
      <name val="GHEA Mariam"/>
      <family val="3"/>
    </font>
    <font>
      <sz val="12"/>
      <color theme="1"/>
      <name val="GHEA Mariam"/>
      <family val="3"/>
    </font>
    <font>
      <b/>
      <i/>
      <sz val="11"/>
      <color theme="1"/>
      <name val="GHEA Mariam"/>
      <family val="3"/>
    </font>
    <font>
      <i/>
      <sz val="10"/>
      <color theme="1"/>
      <name val="GHEA Mariam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tabSelected="1" zoomScaleNormal="100" workbookViewId="0">
      <pane ySplit="5" topLeftCell="A156" activePane="bottomLeft" state="frozen"/>
      <selection pane="bottomLeft" activeCell="E158" sqref="E158:F158"/>
    </sheetView>
  </sheetViews>
  <sheetFormatPr defaultRowHeight="16.5" x14ac:dyDescent="0.25"/>
  <cols>
    <col min="1" max="1" width="7.5703125" style="6" customWidth="1"/>
    <col min="2" max="2" width="68.140625" style="2" customWidth="1"/>
    <col min="3" max="3" width="18.42578125" style="8" hidden="1" customWidth="1"/>
    <col min="4" max="4" width="19" style="8" customWidth="1"/>
    <col min="5" max="5" width="20" style="10" customWidth="1"/>
    <col min="6" max="6" width="19" style="10" customWidth="1"/>
    <col min="7" max="7" width="19.28515625" style="13" customWidth="1"/>
    <col min="8" max="16384" width="9.140625" style="2"/>
  </cols>
  <sheetData>
    <row r="1" spans="1:7" x14ac:dyDescent="0.25">
      <c r="F1" s="17"/>
      <c r="G1" s="17"/>
    </row>
    <row r="2" spans="1:7" x14ac:dyDescent="0.25">
      <c r="A2" s="24" t="s">
        <v>171</v>
      </c>
      <c r="B2" s="24"/>
      <c r="C2" s="24"/>
      <c r="D2" s="24"/>
      <c r="E2" s="24"/>
      <c r="F2" s="24"/>
      <c r="G2" s="24"/>
    </row>
    <row r="3" spans="1:7" ht="38.25" customHeight="1" x14ac:dyDescent="0.25">
      <c r="A3" s="24" t="s">
        <v>172</v>
      </c>
      <c r="B3" s="24"/>
      <c r="C3" s="24"/>
      <c r="D3" s="24"/>
      <c r="E3" s="24"/>
      <c r="F3" s="24"/>
      <c r="G3" s="24"/>
    </row>
    <row r="4" spans="1:7" x14ac:dyDescent="0.25">
      <c r="G4" s="16" t="s">
        <v>192</v>
      </c>
    </row>
    <row r="5" spans="1:7" ht="49.5" x14ac:dyDescent="0.25">
      <c r="A5" s="3" t="s">
        <v>0</v>
      </c>
      <c r="B5" s="5" t="s">
        <v>1</v>
      </c>
      <c r="C5" s="7" t="s">
        <v>2</v>
      </c>
      <c r="D5" s="9" t="s">
        <v>191</v>
      </c>
      <c r="E5" s="9" t="s">
        <v>154</v>
      </c>
      <c r="F5" s="9" t="s">
        <v>155</v>
      </c>
      <c r="G5" s="12" t="s">
        <v>3</v>
      </c>
    </row>
    <row r="6" spans="1:7" x14ac:dyDescent="0.25">
      <c r="A6" s="3"/>
      <c r="B6" s="3"/>
      <c r="C6" s="7"/>
      <c r="D6" s="7"/>
      <c r="E6" s="9"/>
      <c r="F6" s="9"/>
      <c r="G6" s="11"/>
    </row>
    <row r="7" spans="1:7" ht="33" x14ac:dyDescent="0.25">
      <c r="A7" s="5" t="s">
        <v>5</v>
      </c>
      <c r="B7" s="4" t="s">
        <v>4</v>
      </c>
      <c r="C7" s="7"/>
      <c r="D7" s="9">
        <f>D8+D9+D10</f>
        <v>185935000</v>
      </c>
      <c r="E7" s="9">
        <f t="shared" ref="E7" si="0">E8+E9+E10</f>
        <v>56426541</v>
      </c>
      <c r="F7" s="9">
        <f>F8+F9+F10+F11</f>
        <v>590000</v>
      </c>
      <c r="G7" s="11"/>
    </row>
    <row r="8" spans="1:7" ht="53.25" customHeight="1" x14ac:dyDescent="0.25">
      <c r="A8" s="3">
        <v>1</v>
      </c>
      <c r="B8" s="1" t="s">
        <v>187</v>
      </c>
      <c r="C8" s="7">
        <v>154035000</v>
      </c>
      <c r="D8" s="7">
        <v>154035000</v>
      </c>
      <c r="E8" s="7">
        <v>41711301</v>
      </c>
      <c r="F8" s="9"/>
      <c r="G8" s="11"/>
    </row>
    <row r="9" spans="1:7" ht="27" customHeight="1" x14ac:dyDescent="0.25">
      <c r="A9" s="3">
        <v>2</v>
      </c>
      <c r="B9" s="1" t="s">
        <v>188</v>
      </c>
      <c r="C9" s="7">
        <v>183142286</v>
      </c>
      <c r="D9" s="7">
        <v>31900000</v>
      </c>
      <c r="E9" s="7">
        <v>14715240</v>
      </c>
      <c r="F9" s="7"/>
      <c r="G9" s="11"/>
    </row>
    <row r="10" spans="1:7" ht="27" customHeight="1" x14ac:dyDescent="0.25">
      <c r="A10" s="3">
        <v>3</v>
      </c>
      <c r="B10" s="1" t="s">
        <v>156</v>
      </c>
      <c r="C10" s="7"/>
      <c r="D10" s="7"/>
      <c r="E10" s="7"/>
      <c r="F10" s="7">
        <v>240000</v>
      </c>
      <c r="G10" s="11"/>
    </row>
    <row r="11" spans="1:7" ht="44.25" customHeight="1" x14ac:dyDescent="0.25">
      <c r="A11" s="3">
        <v>4</v>
      </c>
      <c r="B11" s="1" t="s">
        <v>184</v>
      </c>
      <c r="C11" s="7"/>
      <c r="D11" s="7"/>
      <c r="E11" s="7"/>
      <c r="F11" s="7">
        <v>350000</v>
      </c>
      <c r="G11" s="11"/>
    </row>
    <row r="12" spans="1:7" ht="30" customHeight="1" x14ac:dyDescent="0.25">
      <c r="A12" s="5" t="s">
        <v>6</v>
      </c>
      <c r="B12" s="4" t="s">
        <v>7</v>
      </c>
      <c r="C12" s="7"/>
      <c r="D12" s="9">
        <f>D13+D14+D15+D16+D17+D18+D19+D20+D21+D22+D23</f>
        <v>423298000</v>
      </c>
      <c r="E12" s="9">
        <f t="shared" ref="E12:F12" si="1">E13+E14+E15+E16+E17+E18+E19+E20+E21+E22+E23</f>
        <v>431061099</v>
      </c>
      <c r="F12" s="9">
        <f t="shared" si="1"/>
        <v>6400000</v>
      </c>
      <c r="G12" s="11"/>
    </row>
    <row r="13" spans="1:7" ht="33" x14ac:dyDescent="0.25">
      <c r="A13" s="3">
        <v>1</v>
      </c>
      <c r="B13" s="1" t="s">
        <v>8</v>
      </c>
      <c r="C13" s="7">
        <v>2208749528</v>
      </c>
      <c r="D13" s="7">
        <v>399728000</v>
      </c>
      <c r="E13" s="7">
        <v>422697200</v>
      </c>
      <c r="F13" s="7"/>
      <c r="G13" s="11"/>
    </row>
    <row r="14" spans="1:7" ht="27.75" customHeight="1" x14ac:dyDescent="0.25">
      <c r="A14" s="3">
        <v>2</v>
      </c>
      <c r="B14" s="1" t="s">
        <v>9</v>
      </c>
      <c r="C14" s="7">
        <v>3900000</v>
      </c>
      <c r="D14" s="7">
        <v>3900000</v>
      </c>
      <c r="E14" s="7">
        <v>3027000</v>
      </c>
      <c r="F14" s="7"/>
      <c r="G14" s="11" t="s">
        <v>151</v>
      </c>
    </row>
    <row r="15" spans="1:7" ht="33" x14ac:dyDescent="0.25">
      <c r="A15" s="3">
        <v>3</v>
      </c>
      <c r="B15" s="1" t="s">
        <v>10</v>
      </c>
      <c r="C15" s="7">
        <v>1060000</v>
      </c>
      <c r="D15" s="7">
        <v>1060000</v>
      </c>
      <c r="E15" s="7">
        <v>1060000</v>
      </c>
      <c r="F15" s="7"/>
      <c r="G15" s="11"/>
    </row>
    <row r="16" spans="1:7" ht="33" x14ac:dyDescent="0.25">
      <c r="A16" s="3">
        <v>4</v>
      </c>
      <c r="B16" s="1" t="s">
        <v>11</v>
      </c>
      <c r="C16" s="7">
        <v>200000</v>
      </c>
      <c r="D16" s="7">
        <v>200000</v>
      </c>
      <c r="E16" s="7"/>
      <c r="F16" s="7"/>
      <c r="G16" s="11" t="s">
        <v>157</v>
      </c>
    </row>
    <row r="17" spans="1:7" ht="33" x14ac:dyDescent="0.25">
      <c r="A17" s="3">
        <v>5</v>
      </c>
      <c r="B17" s="1" t="s">
        <v>12</v>
      </c>
      <c r="C17" s="7">
        <v>8000000</v>
      </c>
      <c r="D17" s="7">
        <v>8000000</v>
      </c>
      <c r="E17" s="7">
        <v>200000</v>
      </c>
      <c r="F17" s="7"/>
      <c r="G17" s="11"/>
    </row>
    <row r="18" spans="1:7" ht="33" x14ac:dyDescent="0.25">
      <c r="A18" s="3">
        <v>6</v>
      </c>
      <c r="B18" s="1" t="s">
        <v>13</v>
      </c>
      <c r="C18" s="7">
        <v>1700000</v>
      </c>
      <c r="D18" s="7">
        <v>1700000</v>
      </c>
      <c r="E18" s="7"/>
      <c r="F18" s="7"/>
      <c r="G18" s="11" t="s">
        <v>158</v>
      </c>
    </row>
    <row r="19" spans="1:7" ht="25.5" customHeight="1" x14ac:dyDescent="0.25">
      <c r="A19" s="3">
        <v>7</v>
      </c>
      <c r="B19" s="1" t="s">
        <v>14</v>
      </c>
      <c r="C19" s="7">
        <v>1800000</v>
      </c>
      <c r="D19" s="7">
        <v>1800000</v>
      </c>
      <c r="E19" s="7">
        <v>1821400</v>
      </c>
      <c r="F19" s="7"/>
      <c r="G19" s="11"/>
    </row>
    <row r="20" spans="1:7" ht="33" x14ac:dyDescent="0.25">
      <c r="A20" s="3">
        <v>8</v>
      </c>
      <c r="B20" s="1" t="s">
        <v>15</v>
      </c>
      <c r="C20" s="7">
        <v>3060000</v>
      </c>
      <c r="D20" s="7">
        <v>3060000</v>
      </c>
      <c r="E20" s="7">
        <v>2255499</v>
      </c>
      <c r="F20" s="7"/>
      <c r="G20" s="11"/>
    </row>
    <row r="21" spans="1:7" ht="33" x14ac:dyDescent="0.25">
      <c r="A21" s="3">
        <v>9</v>
      </c>
      <c r="B21" s="1" t="s">
        <v>16</v>
      </c>
      <c r="C21" s="7">
        <v>3850000</v>
      </c>
      <c r="D21" s="7">
        <v>3850000</v>
      </c>
      <c r="E21" s="7"/>
      <c r="F21" s="7"/>
      <c r="G21" s="11" t="s">
        <v>157</v>
      </c>
    </row>
    <row r="22" spans="1:7" ht="36" customHeight="1" x14ac:dyDescent="0.25">
      <c r="A22" s="3">
        <v>10</v>
      </c>
      <c r="B22" s="1" t="s">
        <v>169</v>
      </c>
      <c r="C22" s="7"/>
      <c r="D22" s="7"/>
      <c r="E22" s="7"/>
      <c r="F22" s="7">
        <v>1000000</v>
      </c>
      <c r="G22" s="11" t="s">
        <v>159</v>
      </c>
    </row>
    <row r="23" spans="1:7" ht="55.5" customHeight="1" x14ac:dyDescent="0.25">
      <c r="A23" s="3">
        <v>11</v>
      </c>
      <c r="B23" s="1" t="s">
        <v>132</v>
      </c>
      <c r="C23" s="7">
        <v>200000000</v>
      </c>
      <c r="D23" s="7"/>
      <c r="E23" s="7"/>
      <c r="F23" s="7">
        <v>5400000</v>
      </c>
      <c r="G23" s="11" t="s">
        <v>160</v>
      </c>
    </row>
    <row r="24" spans="1:7" ht="33" x14ac:dyDescent="0.25">
      <c r="A24" s="5" t="s">
        <v>17</v>
      </c>
      <c r="B24" s="4" t="s">
        <v>18</v>
      </c>
      <c r="C24" s="7"/>
      <c r="D24" s="9">
        <f>D25+D26+D27+D28+D29+D30+D31+D32+D33+D34+D35+D36+D37+D38+D39+D40+D41+D42+D43+D44+D45+D46+D47+D48+D49+D50+D51+D52+D53+D54+D55+D56+D57</f>
        <v>865142940</v>
      </c>
      <c r="E24" s="9">
        <f t="shared" ref="E24:F24" si="2">E25+E26+E27+E28+E29+E30+E31+E32+E33+E34+E35+E36+E37+E38+E39+E40+E41+E42+E43+E44+E45+E46+E47+E48+E49+E50+E51+E52+E53+E54+E55+E56+E57</f>
        <v>819121559</v>
      </c>
      <c r="F24" s="9">
        <f t="shared" si="2"/>
        <v>8094100</v>
      </c>
      <c r="G24" s="7"/>
    </row>
    <row r="25" spans="1:7" ht="33" x14ac:dyDescent="0.25">
      <c r="A25" s="3">
        <v>1</v>
      </c>
      <c r="B25" s="1" t="s">
        <v>19</v>
      </c>
      <c r="C25" s="7">
        <v>3741141347</v>
      </c>
      <c r="D25" s="7">
        <v>677052300</v>
      </c>
      <c r="E25" s="7">
        <v>746918300</v>
      </c>
      <c r="F25" s="7"/>
      <c r="G25" s="11"/>
    </row>
    <row r="26" spans="1:7" ht="25.5" customHeight="1" x14ac:dyDescent="0.25">
      <c r="A26" s="3">
        <v>2</v>
      </c>
      <c r="B26" s="1" t="s">
        <v>141</v>
      </c>
      <c r="C26" s="7">
        <v>540000</v>
      </c>
      <c r="D26" s="7">
        <v>540000</v>
      </c>
      <c r="E26" s="7">
        <v>582400</v>
      </c>
      <c r="F26" s="7"/>
      <c r="G26" s="11"/>
    </row>
    <row r="27" spans="1:7" x14ac:dyDescent="0.25">
      <c r="A27" s="3">
        <v>3</v>
      </c>
      <c r="B27" s="1" t="s">
        <v>20</v>
      </c>
      <c r="C27" s="7">
        <v>9105000</v>
      </c>
      <c r="D27" s="7">
        <v>4000000</v>
      </c>
      <c r="E27" s="7">
        <v>1602200</v>
      </c>
      <c r="F27" s="7"/>
      <c r="G27" s="11"/>
    </row>
    <row r="28" spans="1:7" x14ac:dyDescent="0.25">
      <c r="A28" s="3">
        <v>4</v>
      </c>
      <c r="B28" s="1" t="s">
        <v>21</v>
      </c>
      <c r="C28" s="7">
        <v>4300000</v>
      </c>
      <c r="D28" s="7">
        <v>4300000</v>
      </c>
      <c r="E28" s="7">
        <v>2179252</v>
      </c>
      <c r="F28" s="7"/>
      <c r="G28" s="11"/>
    </row>
    <row r="29" spans="1:7" x14ac:dyDescent="0.25">
      <c r="A29" s="3">
        <v>5</v>
      </c>
      <c r="B29" s="1" t="s">
        <v>22</v>
      </c>
      <c r="C29" s="7">
        <v>2800000</v>
      </c>
      <c r="D29" s="7">
        <v>2800000</v>
      </c>
      <c r="E29" s="7">
        <v>2482195</v>
      </c>
      <c r="F29" s="7"/>
      <c r="G29" s="11"/>
    </row>
    <row r="30" spans="1:7" x14ac:dyDescent="0.25">
      <c r="A30" s="3">
        <v>6</v>
      </c>
      <c r="B30" s="1" t="s">
        <v>23</v>
      </c>
      <c r="C30" s="7">
        <v>2662500</v>
      </c>
      <c r="D30" s="7">
        <v>2662500</v>
      </c>
      <c r="E30" s="7">
        <v>1554600</v>
      </c>
      <c r="F30" s="7"/>
      <c r="G30" s="11"/>
    </row>
    <row r="31" spans="1:7" ht="28.5" customHeight="1" x14ac:dyDescent="0.25">
      <c r="A31" s="3">
        <v>7</v>
      </c>
      <c r="B31" s="1" t="s">
        <v>24</v>
      </c>
      <c r="C31" s="7">
        <v>13700000</v>
      </c>
      <c r="D31" s="7">
        <v>13700000</v>
      </c>
      <c r="E31" s="7">
        <v>600000</v>
      </c>
      <c r="F31" s="7"/>
      <c r="G31" s="11"/>
    </row>
    <row r="32" spans="1:7" x14ac:dyDescent="0.25">
      <c r="A32" s="3">
        <v>8</v>
      </c>
      <c r="B32" s="1" t="s">
        <v>25</v>
      </c>
      <c r="C32" s="7">
        <v>5228500</v>
      </c>
      <c r="D32" s="7">
        <v>2000000</v>
      </c>
      <c r="E32" s="7">
        <v>1063800</v>
      </c>
      <c r="F32" s="7"/>
      <c r="G32" s="11"/>
    </row>
    <row r="33" spans="1:7" x14ac:dyDescent="0.25">
      <c r="A33" s="3">
        <v>9</v>
      </c>
      <c r="B33" s="1" t="s">
        <v>133</v>
      </c>
      <c r="C33" s="7"/>
      <c r="D33" s="7"/>
      <c r="E33" s="7"/>
      <c r="F33" s="7">
        <v>116000</v>
      </c>
      <c r="G33" s="11"/>
    </row>
    <row r="34" spans="1:7" x14ac:dyDescent="0.25">
      <c r="A34" s="3">
        <v>10</v>
      </c>
      <c r="B34" s="1" t="s">
        <v>134</v>
      </c>
      <c r="C34" s="7"/>
      <c r="D34" s="7"/>
      <c r="E34" s="7"/>
      <c r="F34" s="7">
        <v>1400300</v>
      </c>
      <c r="G34" s="11"/>
    </row>
    <row r="35" spans="1:7" x14ac:dyDescent="0.25">
      <c r="A35" s="3">
        <v>11</v>
      </c>
      <c r="B35" s="1" t="s">
        <v>135</v>
      </c>
      <c r="C35" s="7"/>
      <c r="D35" s="7"/>
      <c r="E35" s="7"/>
      <c r="F35" s="7">
        <v>451200</v>
      </c>
      <c r="G35" s="11"/>
    </row>
    <row r="36" spans="1:7" x14ac:dyDescent="0.25">
      <c r="A36" s="3">
        <v>12</v>
      </c>
      <c r="B36" s="1" t="s">
        <v>136</v>
      </c>
      <c r="C36" s="7"/>
      <c r="D36" s="7"/>
      <c r="E36" s="7"/>
      <c r="F36" s="7">
        <v>869000</v>
      </c>
      <c r="G36" s="11"/>
    </row>
    <row r="37" spans="1:7" x14ac:dyDescent="0.25">
      <c r="A37" s="3">
        <v>13</v>
      </c>
      <c r="B37" s="1" t="s">
        <v>137</v>
      </c>
      <c r="C37" s="7"/>
      <c r="D37" s="7"/>
      <c r="E37" s="7"/>
      <c r="F37" s="7">
        <v>473200</v>
      </c>
      <c r="G37" s="11"/>
    </row>
    <row r="38" spans="1:7" ht="27" customHeight="1" x14ac:dyDescent="0.25">
      <c r="A38" s="3">
        <v>14</v>
      </c>
      <c r="B38" s="1" t="s">
        <v>142</v>
      </c>
      <c r="C38" s="7"/>
      <c r="D38" s="7"/>
      <c r="E38" s="7"/>
      <c r="F38" s="7">
        <v>535000</v>
      </c>
      <c r="G38" s="11"/>
    </row>
    <row r="39" spans="1:7" x14ac:dyDescent="0.25">
      <c r="A39" s="3">
        <v>15</v>
      </c>
      <c r="B39" s="1" t="s">
        <v>138</v>
      </c>
      <c r="C39" s="7"/>
      <c r="D39" s="7"/>
      <c r="E39" s="7"/>
      <c r="F39" s="7">
        <v>1016900</v>
      </c>
      <c r="G39" s="11"/>
    </row>
    <row r="40" spans="1:7" x14ac:dyDescent="0.25">
      <c r="A40" s="3">
        <v>16</v>
      </c>
      <c r="B40" s="1" t="s">
        <v>139</v>
      </c>
      <c r="C40" s="7"/>
      <c r="D40" s="7"/>
      <c r="E40" s="7"/>
      <c r="F40" s="7">
        <v>1071500</v>
      </c>
      <c r="G40" s="11"/>
    </row>
    <row r="41" spans="1:7" x14ac:dyDescent="0.25">
      <c r="A41" s="3">
        <v>17</v>
      </c>
      <c r="B41" s="1" t="s">
        <v>140</v>
      </c>
      <c r="C41" s="7"/>
      <c r="D41" s="7"/>
      <c r="E41" s="7"/>
      <c r="F41" s="7">
        <v>571000</v>
      </c>
      <c r="G41" s="11"/>
    </row>
    <row r="42" spans="1:7" ht="26.25" customHeight="1" x14ac:dyDescent="0.25">
      <c r="A42" s="3">
        <v>18</v>
      </c>
      <c r="B42" s="1" t="s">
        <v>143</v>
      </c>
      <c r="C42" s="7"/>
      <c r="D42" s="7"/>
      <c r="E42" s="7"/>
      <c r="F42" s="7">
        <v>185000</v>
      </c>
      <c r="G42" s="11"/>
    </row>
    <row r="43" spans="1:7" ht="26.25" customHeight="1" x14ac:dyDescent="0.25">
      <c r="A43" s="3">
        <v>19</v>
      </c>
      <c r="B43" s="1" t="s">
        <v>149</v>
      </c>
      <c r="C43" s="7"/>
      <c r="D43" s="7"/>
      <c r="E43" s="7"/>
      <c r="F43" s="7">
        <v>305000</v>
      </c>
      <c r="G43" s="11"/>
    </row>
    <row r="44" spans="1:7" ht="41.25" customHeight="1" x14ac:dyDescent="0.25">
      <c r="A44" s="3">
        <v>20</v>
      </c>
      <c r="B44" s="1" t="s">
        <v>26</v>
      </c>
      <c r="C44" s="7">
        <v>142500000</v>
      </c>
      <c r="D44" s="7">
        <v>22500000</v>
      </c>
      <c r="E44" s="7">
        <v>19962600</v>
      </c>
      <c r="F44" s="7"/>
      <c r="G44" s="11"/>
    </row>
    <row r="45" spans="1:7" ht="30" x14ac:dyDescent="0.25">
      <c r="A45" s="3">
        <v>21</v>
      </c>
      <c r="B45" s="1" t="s">
        <v>174</v>
      </c>
      <c r="C45" s="7">
        <v>6660000</v>
      </c>
      <c r="D45" s="7">
        <v>6660000</v>
      </c>
      <c r="E45" s="7"/>
      <c r="F45" s="7"/>
      <c r="G45" s="11" t="s">
        <v>158</v>
      </c>
    </row>
    <row r="46" spans="1:7" ht="30" x14ac:dyDescent="0.25">
      <c r="A46" s="3">
        <v>22</v>
      </c>
      <c r="B46" s="1" t="s">
        <v>173</v>
      </c>
      <c r="C46" s="7">
        <v>7053140</v>
      </c>
      <c r="D46" s="7">
        <v>7053140</v>
      </c>
      <c r="E46" s="7"/>
      <c r="F46" s="7"/>
      <c r="G46" s="11" t="s">
        <v>158</v>
      </c>
    </row>
    <row r="47" spans="1:7" ht="48" customHeight="1" x14ac:dyDescent="0.25">
      <c r="A47" s="3">
        <v>23</v>
      </c>
      <c r="B47" s="1" t="s">
        <v>189</v>
      </c>
      <c r="C47" s="7">
        <v>3500000</v>
      </c>
      <c r="D47" s="7">
        <v>3500000</v>
      </c>
      <c r="E47" s="7"/>
      <c r="F47" s="7"/>
      <c r="G47" s="11" t="s">
        <v>158</v>
      </c>
    </row>
    <row r="48" spans="1:7" ht="40.5" customHeight="1" x14ac:dyDescent="0.25">
      <c r="A48" s="3">
        <v>24</v>
      </c>
      <c r="B48" s="1" t="s">
        <v>27</v>
      </c>
      <c r="C48" s="7">
        <v>7350000</v>
      </c>
      <c r="D48" s="7">
        <v>7350000</v>
      </c>
      <c r="E48" s="7"/>
      <c r="F48" s="7"/>
      <c r="G48" s="11" t="s">
        <v>158</v>
      </c>
    </row>
    <row r="49" spans="1:7" ht="35.25" customHeight="1" x14ac:dyDescent="0.25">
      <c r="A49" s="3">
        <v>25</v>
      </c>
      <c r="B49" s="1" t="s">
        <v>28</v>
      </c>
      <c r="C49" s="7">
        <v>250000</v>
      </c>
      <c r="D49" s="7">
        <v>250000</v>
      </c>
      <c r="E49" s="7">
        <v>250000</v>
      </c>
      <c r="F49" s="7"/>
      <c r="G49" s="11"/>
    </row>
    <row r="50" spans="1:7" ht="38.25" customHeight="1" x14ac:dyDescent="0.25">
      <c r="A50" s="3">
        <v>26</v>
      </c>
      <c r="B50" s="1" t="s">
        <v>29</v>
      </c>
      <c r="C50" s="7">
        <v>2920000</v>
      </c>
      <c r="D50" s="7">
        <v>1120000</v>
      </c>
      <c r="E50" s="7"/>
      <c r="F50" s="7"/>
      <c r="G50" s="11" t="s">
        <v>157</v>
      </c>
    </row>
    <row r="51" spans="1:7" ht="49.5" x14ac:dyDescent="0.25">
      <c r="A51" s="3">
        <v>27</v>
      </c>
      <c r="B51" s="1" t="s">
        <v>30</v>
      </c>
      <c r="C51" s="7">
        <v>108000000</v>
      </c>
      <c r="D51" s="7">
        <v>108000000</v>
      </c>
      <c r="E51" s="7">
        <v>38807600</v>
      </c>
      <c r="F51" s="7"/>
      <c r="G51" s="11" t="s">
        <v>151</v>
      </c>
    </row>
    <row r="52" spans="1:7" ht="33" x14ac:dyDescent="0.25">
      <c r="A52" s="3">
        <v>28</v>
      </c>
      <c r="B52" s="1" t="s">
        <v>31</v>
      </c>
      <c r="C52" s="7">
        <v>2867000</v>
      </c>
      <c r="D52" s="7">
        <v>1000000</v>
      </c>
      <c r="E52" s="7">
        <v>148000</v>
      </c>
      <c r="F52" s="7"/>
      <c r="G52" s="11"/>
    </row>
    <row r="53" spans="1:7" ht="33" x14ac:dyDescent="0.25">
      <c r="A53" s="3">
        <v>29</v>
      </c>
      <c r="B53" s="1" t="s">
        <v>32</v>
      </c>
      <c r="C53" s="7">
        <v>350000</v>
      </c>
      <c r="D53" s="7">
        <v>355000</v>
      </c>
      <c r="E53" s="7">
        <v>135000</v>
      </c>
      <c r="F53" s="7"/>
      <c r="G53" s="11"/>
    </row>
    <row r="54" spans="1:7" ht="33" x14ac:dyDescent="0.25">
      <c r="A54" s="3">
        <v>30</v>
      </c>
      <c r="B54" s="1" t="s">
        <v>33</v>
      </c>
      <c r="C54" s="7">
        <v>300000</v>
      </c>
      <c r="D54" s="7">
        <v>300000</v>
      </c>
      <c r="E54" s="7">
        <v>470000</v>
      </c>
      <c r="F54" s="7"/>
      <c r="G54" s="11"/>
    </row>
    <row r="55" spans="1:7" ht="51" customHeight="1" x14ac:dyDescent="0.25">
      <c r="A55" s="3">
        <v>31</v>
      </c>
      <c r="B55" s="1" t="s">
        <v>190</v>
      </c>
      <c r="C55" s="7">
        <v>10000000</v>
      </c>
      <c r="D55" s="7"/>
      <c r="E55" s="7">
        <v>2365612</v>
      </c>
      <c r="F55" s="7"/>
      <c r="G55" s="11" t="s">
        <v>161</v>
      </c>
    </row>
    <row r="56" spans="1:7" ht="34.5" customHeight="1" x14ac:dyDescent="0.25">
      <c r="A56" s="3">
        <v>32</v>
      </c>
      <c r="B56" s="1" t="s">
        <v>175</v>
      </c>
      <c r="C56" s="7"/>
      <c r="D56" s="7"/>
      <c r="E56" s="7"/>
      <c r="F56" s="7">
        <v>1000000</v>
      </c>
      <c r="G56" s="11" t="s">
        <v>159</v>
      </c>
    </row>
    <row r="57" spans="1:7" ht="40.5" customHeight="1" x14ac:dyDescent="0.25">
      <c r="A57" s="3">
        <v>33</v>
      </c>
      <c r="B57" s="1" t="s">
        <v>131</v>
      </c>
      <c r="C57" s="7"/>
      <c r="D57" s="7"/>
      <c r="E57" s="7"/>
      <c r="F57" s="7">
        <v>100000</v>
      </c>
      <c r="G57" s="11" t="s">
        <v>159</v>
      </c>
    </row>
    <row r="58" spans="1:7" ht="36.75" customHeight="1" x14ac:dyDescent="0.25">
      <c r="A58" s="5" t="s">
        <v>34</v>
      </c>
      <c r="B58" s="4" t="s">
        <v>35</v>
      </c>
      <c r="C58" s="7"/>
      <c r="D58" s="9">
        <f>D59+D60+D61+D62+D63+D64+D65+D66+D67</f>
        <v>254814100</v>
      </c>
      <c r="E58" s="9">
        <f t="shared" ref="E58:F58" si="3">E59+E60+E61+E62+E63+E64+E65+E66+E67</f>
        <v>262973450</v>
      </c>
      <c r="F58" s="9">
        <f t="shared" si="3"/>
        <v>2233000</v>
      </c>
      <c r="G58" s="11"/>
    </row>
    <row r="59" spans="1:7" ht="37.5" customHeight="1" x14ac:dyDescent="0.25">
      <c r="A59" s="3">
        <v>1</v>
      </c>
      <c r="B59" s="1" t="s">
        <v>36</v>
      </c>
      <c r="C59" s="7">
        <v>781954733</v>
      </c>
      <c r="D59" s="7">
        <v>141514100</v>
      </c>
      <c r="E59" s="7">
        <v>161776400</v>
      </c>
      <c r="F59" s="7"/>
      <c r="G59" s="11"/>
    </row>
    <row r="60" spans="1:7" ht="30" customHeight="1" x14ac:dyDescent="0.25">
      <c r="A60" s="3">
        <v>2</v>
      </c>
      <c r="B60" s="1" t="s">
        <v>145</v>
      </c>
      <c r="C60" s="7"/>
      <c r="D60" s="7"/>
      <c r="E60" s="7"/>
      <c r="F60" s="7">
        <v>335000</v>
      </c>
      <c r="G60" s="11" t="s">
        <v>159</v>
      </c>
    </row>
    <row r="61" spans="1:7" ht="30" customHeight="1" x14ac:dyDescent="0.25">
      <c r="A61" s="3">
        <v>3</v>
      </c>
      <c r="B61" s="1" t="s">
        <v>37</v>
      </c>
      <c r="C61" s="7">
        <v>62272020</v>
      </c>
      <c r="D61" s="7">
        <v>10200000</v>
      </c>
      <c r="E61" s="7">
        <v>65789050</v>
      </c>
      <c r="F61" s="7"/>
      <c r="G61" s="11"/>
    </row>
    <row r="62" spans="1:7" ht="33" x14ac:dyDescent="0.25">
      <c r="A62" s="3">
        <v>4</v>
      </c>
      <c r="B62" s="1" t="s">
        <v>38</v>
      </c>
      <c r="C62" s="7">
        <v>200000000</v>
      </c>
      <c r="D62" s="7">
        <v>100000000</v>
      </c>
      <c r="E62" s="7">
        <v>30000000</v>
      </c>
      <c r="F62" s="7"/>
      <c r="G62" s="11"/>
    </row>
    <row r="63" spans="1:7" ht="24.75" customHeight="1" x14ac:dyDescent="0.25">
      <c r="A63" s="3">
        <v>5</v>
      </c>
      <c r="B63" s="1" t="s">
        <v>39</v>
      </c>
      <c r="C63" s="7">
        <v>108642500</v>
      </c>
      <c r="D63" s="7">
        <v>1100000</v>
      </c>
      <c r="E63" s="7">
        <v>4038000</v>
      </c>
      <c r="F63" s="7"/>
      <c r="G63" s="11"/>
    </row>
    <row r="64" spans="1:7" ht="30" customHeight="1" x14ac:dyDescent="0.25">
      <c r="A64" s="3">
        <v>6</v>
      </c>
      <c r="B64" s="1" t="s">
        <v>119</v>
      </c>
      <c r="C64" s="7">
        <v>2000000</v>
      </c>
      <c r="D64" s="7">
        <v>2000000</v>
      </c>
      <c r="E64" s="7">
        <v>1370000</v>
      </c>
      <c r="F64" s="7"/>
      <c r="G64" s="11"/>
    </row>
    <row r="65" spans="1:7" ht="33" customHeight="1" x14ac:dyDescent="0.25">
      <c r="A65" s="3">
        <v>7</v>
      </c>
      <c r="B65" s="1" t="s">
        <v>120</v>
      </c>
      <c r="C65" s="7"/>
      <c r="D65" s="7"/>
      <c r="E65" s="7"/>
      <c r="F65" s="7">
        <v>1000000</v>
      </c>
      <c r="G65" s="11" t="s">
        <v>159</v>
      </c>
    </row>
    <row r="66" spans="1:7" ht="36" customHeight="1" x14ac:dyDescent="0.25">
      <c r="A66" s="3">
        <v>8</v>
      </c>
      <c r="B66" s="1" t="s">
        <v>146</v>
      </c>
      <c r="C66" s="7"/>
      <c r="D66" s="7"/>
      <c r="E66" s="7"/>
      <c r="F66" s="7">
        <v>698000</v>
      </c>
      <c r="G66" s="11"/>
    </row>
    <row r="67" spans="1:7" ht="36.75" customHeight="1" x14ac:dyDescent="0.25">
      <c r="A67" s="3">
        <v>9</v>
      </c>
      <c r="B67" s="1" t="s">
        <v>152</v>
      </c>
      <c r="C67" s="7"/>
      <c r="D67" s="7"/>
      <c r="E67" s="7"/>
      <c r="F67" s="7">
        <v>200000</v>
      </c>
      <c r="G67" s="11" t="s">
        <v>159</v>
      </c>
    </row>
    <row r="68" spans="1:7" ht="23.25" customHeight="1" x14ac:dyDescent="0.25">
      <c r="A68" s="5" t="s">
        <v>46</v>
      </c>
      <c r="B68" s="4" t="s">
        <v>40</v>
      </c>
      <c r="C68" s="7"/>
      <c r="D68" s="9">
        <f>D69+D70+D71+D72</f>
        <v>26808300</v>
      </c>
      <c r="E68" s="9">
        <f t="shared" ref="E68:F68" si="4">E69+E70+E71+E72</f>
        <v>24095600</v>
      </c>
      <c r="F68" s="9">
        <f t="shared" si="4"/>
        <v>0</v>
      </c>
      <c r="G68" s="11"/>
    </row>
    <row r="69" spans="1:7" ht="50.25" customHeight="1" x14ac:dyDescent="0.25">
      <c r="A69" s="3">
        <v>1</v>
      </c>
      <c r="B69" s="1" t="s">
        <v>41</v>
      </c>
      <c r="C69" s="7">
        <v>20500000</v>
      </c>
      <c r="D69" s="7">
        <v>4100000</v>
      </c>
      <c r="E69" s="7">
        <v>8637200</v>
      </c>
      <c r="F69" s="7"/>
      <c r="G69" s="11"/>
    </row>
    <row r="70" spans="1:7" ht="27.75" customHeight="1" x14ac:dyDescent="0.25">
      <c r="A70" s="3">
        <v>2</v>
      </c>
      <c r="B70" s="1" t="s">
        <v>42</v>
      </c>
      <c r="C70" s="7">
        <v>80686925</v>
      </c>
      <c r="D70" s="7">
        <v>14602300</v>
      </c>
      <c r="E70" s="7">
        <v>9677000</v>
      </c>
      <c r="F70" s="7"/>
      <c r="G70" s="11"/>
    </row>
    <row r="71" spans="1:7" ht="33" x14ac:dyDescent="0.25">
      <c r="A71" s="3">
        <v>3</v>
      </c>
      <c r="B71" s="1" t="s">
        <v>43</v>
      </c>
      <c r="C71" s="7">
        <v>6606000</v>
      </c>
      <c r="D71" s="7">
        <v>6606000</v>
      </c>
      <c r="E71" s="7">
        <v>3968400</v>
      </c>
      <c r="F71" s="7"/>
      <c r="G71" s="11"/>
    </row>
    <row r="72" spans="1:7" ht="49.5" x14ac:dyDescent="0.25">
      <c r="A72" s="3">
        <v>4</v>
      </c>
      <c r="B72" s="1" t="s">
        <v>44</v>
      </c>
      <c r="C72" s="7">
        <v>3000000</v>
      </c>
      <c r="D72" s="7">
        <v>1500000</v>
      </c>
      <c r="E72" s="7">
        <v>1813000</v>
      </c>
      <c r="F72" s="7"/>
      <c r="G72" s="11"/>
    </row>
    <row r="73" spans="1:7" ht="26.25" customHeight="1" x14ac:dyDescent="0.25">
      <c r="A73" s="5" t="s">
        <v>47</v>
      </c>
      <c r="B73" s="4" t="s">
        <v>45</v>
      </c>
      <c r="C73" s="7"/>
      <c r="D73" s="9">
        <f>D74+D75+D76+D77+D78+D79+D80</f>
        <v>29184000</v>
      </c>
      <c r="E73" s="9">
        <f t="shared" ref="E73:F73" si="5">E74+E75+E76+E77+E78+E79+E80</f>
        <v>21968200</v>
      </c>
      <c r="F73" s="9">
        <f t="shared" si="5"/>
        <v>3851195</v>
      </c>
      <c r="G73" s="11"/>
    </row>
    <row r="74" spans="1:7" ht="27.75" customHeight="1" x14ac:dyDescent="0.25">
      <c r="A74" s="3">
        <v>1</v>
      </c>
      <c r="B74" s="1" t="s">
        <v>48</v>
      </c>
      <c r="C74" s="7">
        <v>73261200</v>
      </c>
      <c r="D74" s="7">
        <v>12000000</v>
      </c>
      <c r="E74" s="7">
        <v>11068900</v>
      </c>
      <c r="F74" s="7"/>
      <c r="G74" s="11"/>
    </row>
    <row r="75" spans="1:7" ht="43.5" customHeight="1" x14ac:dyDescent="0.25">
      <c r="A75" s="3">
        <v>2</v>
      </c>
      <c r="B75" s="1" t="s">
        <v>49</v>
      </c>
      <c r="C75" s="7">
        <v>864000</v>
      </c>
      <c r="D75" s="7">
        <v>684000</v>
      </c>
      <c r="E75" s="7">
        <v>739000</v>
      </c>
      <c r="F75" s="7"/>
      <c r="G75" s="11"/>
    </row>
    <row r="76" spans="1:7" ht="49.5" x14ac:dyDescent="0.25">
      <c r="A76" s="3">
        <v>3</v>
      </c>
      <c r="B76" s="1" t="s">
        <v>114</v>
      </c>
      <c r="C76" s="7">
        <v>2000000</v>
      </c>
      <c r="D76" s="7">
        <v>1000000</v>
      </c>
      <c r="E76" s="7">
        <v>600000</v>
      </c>
      <c r="F76" s="7"/>
      <c r="G76" s="11"/>
    </row>
    <row r="77" spans="1:7" ht="40.5" customHeight="1" x14ac:dyDescent="0.25">
      <c r="A77" s="3">
        <v>4</v>
      </c>
      <c r="B77" s="1" t="s">
        <v>50</v>
      </c>
      <c r="C77" s="7">
        <v>15500000</v>
      </c>
      <c r="D77" s="7">
        <v>15500000</v>
      </c>
      <c r="E77" s="7">
        <v>9210300</v>
      </c>
      <c r="F77" s="7"/>
      <c r="G77" s="11"/>
    </row>
    <row r="78" spans="1:7" ht="40.5" customHeight="1" x14ac:dyDescent="0.25">
      <c r="A78" s="3">
        <v>5</v>
      </c>
      <c r="B78" s="1" t="s">
        <v>129</v>
      </c>
      <c r="C78" s="7"/>
      <c r="D78" s="7"/>
      <c r="E78" s="7">
        <v>350000</v>
      </c>
      <c r="F78" s="7"/>
      <c r="G78" s="11"/>
    </row>
    <row r="79" spans="1:7" ht="38.25" customHeight="1" x14ac:dyDescent="0.25">
      <c r="A79" s="3">
        <v>6</v>
      </c>
      <c r="B79" s="1" t="s">
        <v>144</v>
      </c>
      <c r="C79" s="7"/>
      <c r="D79" s="7"/>
      <c r="E79" s="7"/>
      <c r="F79" s="7">
        <v>3751195</v>
      </c>
      <c r="G79" s="11"/>
    </row>
    <row r="80" spans="1:7" ht="37.5" customHeight="1" x14ac:dyDescent="0.25">
      <c r="A80" s="3">
        <v>7</v>
      </c>
      <c r="B80" s="1" t="s">
        <v>130</v>
      </c>
      <c r="C80" s="7"/>
      <c r="D80" s="7"/>
      <c r="E80" s="7"/>
      <c r="F80" s="7">
        <v>100000</v>
      </c>
      <c r="G80" s="11" t="s">
        <v>159</v>
      </c>
    </row>
    <row r="81" spans="1:7" ht="37.5" customHeight="1" x14ac:dyDescent="0.25">
      <c r="A81" s="5" t="s">
        <v>51</v>
      </c>
      <c r="B81" s="4" t="s">
        <v>177</v>
      </c>
      <c r="C81" s="7"/>
      <c r="D81" s="7"/>
      <c r="E81" s="7"/>
      <c r="F81" s="7"/>
      <c r="G81" s="11"/>
    </row>
    <row r="82" spans="1:7" ht="62.25" customHeight="1" x14ac:dyDescent="0.25">
      <c r="A82" s="3">
        <v>1</v>
      </c>
      <c r="B82" s="1" t="s">
        <v>179</v>
      </c>
      <c r="C82" s="7"/>
      <c r="D82" s="7"/>
      <c r="E82" s="7"/>
      <c r="F82" s="7"/>
      <c r="G82" s="11" t="s">
        <v>178</v>
      </c>
    </row>
    <row r="83" spans="1:7" ht="100.5" customHeight="1" x14ac:dyDescent="0.25">
      <c r="A83" s="5" t="s">
        <v>180</v>
      </c>
      <c r="B83" s="4" t="s">
        <v>176</v>
      </c>
      <c r="C83" s="7"/>
      <c r="D83" s="9">
        <f>D84+D85+D86+D87+D88+D89+D90+D91+D92+D93+D94+D95+D96+D97+D98+D99+D100+D101+D102+D103+D104+D105+D106+D107+D108</f>
        <v>995687727</v>
      </c>
      <c r="E83" s="9">
        <f t="shared" ref="E83:F83" si="6">E84+E85+E86+E87+E88+E89+E90+E91+E92+E93+E94+E95+E96+E97+E98+E99+E100+E101+E102+E103+E104+E105+E106+E107+E108</f>
        <v>715878786</v>
      </c>
      <c r="F83" s="9">
        <f t="shared" si="6"/>
        <v>57008600</v>
      </c>
      <c r="G83" s="11"/>
    </row>
    <row r="84" spans="1:7" ht="69.75" customHeight="1" x14ac:dyDescent="0.25">
      <c r="A84" s="3">
        <v>1</v>
      </c>
      <c r="B84" s="1" t="s">
        <v>52</v>
      </c>
      <c r="C84" s="7">
        <v>1787898113</v>
      </c>
      <c r="D84" s="7">
        <v>323564500</v>
      </c>
      <c r="E84" s="7">
        <v>338479800</v>
      </c>
      <c r="F84" s="7"/>
      <c r="G84" s="11"/>
    </row>
    <row r="85" spans="1:7" ht="71.25" customHeight="1" x14ac:dyDescent="0.25">
      <c r="A85" s="3">
        <v>2</v>
      </c>
      <c r="B85" s="1" t="s">
        <v>53</v>
      </c>
      <c r="C85" s="7">
        <v>100000000</v>
      </c>
      <c r="D85" s="7">
        <v>35000000</v>
      </c>
      <c r="E85" s="7">
        <v>35000000</v>
      </c>
      <c r="F85" s="7">
        <v>43000000</v>
      </c>
      <c r="G85" s="11" t="s">
        <v>150</v>
      </c>
    </row>
    <row r="86" spans="1:7" ht="32.25" customHeight="1" x14ac:dyDescent="0.25">
      <c r="A86" s="3">
        <v>3</v>
      </c>
      <c r="B86" s="1" t="s">
        <v>148</v>
      </c>
      <c r="C86" s="7"/>
      <c r="D86" s="7"/>
      <c r="E86" s="7"/>
      <c r="F86" s="7">
        <v>9582000</v>
      </c>
      <c r="G86" s="11"/>
    </row>
    <row r="87" spans="1:7" ht="42" customHeight="1" x14ac:dyDescent="0.25">
      <c r="A87" s="3">
        <v>4</v>
      </c>
      <c r="B87" s="1" t="s">
        <v>147</v>
      </c>
      <c r="C87" s="7"/>
      <c r="D87" s="7"/>
      <c r="E87" s="7"/>
      <c r="F87" s="7">
        <v>717000</v>
      </c>
      <c r="G87" s="11"/>
    </row>
    <row r="88" spans="1:7" ht="33" x14ac:dyDescent="0.25">
      <c r="A88" s="3">
        <v>5</v>
      </c>
      <c r="B88" s="1" t="s">
        <v>128</v>
      </c>
      <c r="C88" s="7">
        <v>1500000</v>
      </c>
      <c r="D88" s="7">
        <v>1500000</v>
      </c>
      <c r="E88" s="7">
        <v>2983000</v>
      </c>
      <c r="F88" s="7"/>
      <c r="G88" s="11"/>
    </row>
    <row r="89" spans="1:7" ht="29.25" customHeight="1" x14ac:dyDescent="0.25">
      <c r="A89" s="3">
        <v>6</v>
      </c>
      <c r="B89" s="1" t="s">
        <v>193</v>
      </c>
      <c r="C89" s="7">
        <v>4200000</v>
      </c>
      <c r="D89" s="7">
        <v>4200000</v>
      </c>
      <c r="E89" s="7">
        <v>300000</v>
      </c>
      <c r="F89" s="7"/>
      <c r="G89" s="11"/>
    </row>
    <row r="90" spans="1:7" ht="32.25" customHeight="1" x14ac:dyDescent="0.25">
      <c r="A90" s="3">
        <v>7</v>
      </c>
      <c r="B90" s="1" t="s">
        <v>54</v>
      </c>
      <c r="C90" s="7">
        <v>6000000</v>
      </c>
      <c r="D90" s="7">
        <v>6000000</v>
      </c>
      <c r="E90" s="7">
        <v>4520558</v>
      </c>
      <c r="F90" s="7"/>
      <c r="G90" s="11"/>
    </row>
    <row r="91" spans="1:7" ht="30" x14ac:dyDescent="0.25">
      <c r="A91" s="3">
        <v>8</v>
      </c>
      <c r="B91" s="1" t="s">
        <v>55</v>
      </c>
      <c r="C91" s="7">
        <v>1000000</v>
      </c>
      <c r="D91" s="7">
        <v>1000000</v>
      </c>
      <c r="E91" s="7"/>
      <c r="F91" s="7"/>
      <c r="G91" s="11" t="s">
        <v>158</v>
      </c>
    </row>
    <row r="92" spans="1:7" ht="33" x14ac:dyDescent="0.25">
      <c r="A92" s="3">
        <v>9</v>
      </c>
      <c r="B92" s="1" t="s">
        <v>56</v>
      </c>
      <c r="C92" s="7">
        <v>7700000</v>
      </c>
      <c r="D92" s="7">
        <v>7700000</v>
      </c>
      <c r="E92" s="7"/>
      <c r="F92" s="7"/>
      <c r="G92" s="11" t="s">
        <v>158</v>
      </c>
    </row>
    <row r="93" spans="1:7" ht="33" x14ac:dyDescent="0.25">
      <c r="A93" s="3">
        <v>10</v>
      </c>
      <c r="B93" s="1" t="s">
        <v>57</v>
      </c>
      <c r="C93" s="7">
        <v>528000</v>
      </c>
      <c r="D93" s="7">
        <v>528000</v>
      </c>
      <c r="E93" s="7"/>
      <c r="F93" s="7"/>
      <c r="G93" s="11" t="s">
        <v>162</v>
      </c>
    </row>
    <row r="94" spans="1:7" ht="33" x14ac:dyDescent="0.25">
      <c r="A94" s="3">
        <v>11</v>
      </c>
      <c r="B94" s="1" t="s">
        <v>58</v>
      </c>
      <c r="C94" s="7">
        <v>519000</v>
      </c>
      <c r="D94" s="7">
        <v>519000</v>
      </c>
      <c r="E94" s="7">
        <v>519000</v>
      </c>
      <c r="F94" s="7"/>
      <c r="G94" s="11"/>
    </row>
    <row r="95" spans="1:7" ht="33" x14ac:dyDescent="0.25">
      <c r="A95" s="3">
        <v>12</v>
      </c>
      <c r="B95" s="1" t="s">
        <v>59</v>
      </c>
      <c r="C95" s="7">
        <v>2500000</v>
      </c>
      <c r="D95" s="7">
        <v>2500000</v>
      </c>
      <c r="E95" s="7">
        <v>260000</v>
      </c>
      <c r="F95" s="7"/>
      <c r="G95" s="11"/>
    </row>
    <row r="96" spans="1:7" ht="33" x14ac:dyDescent="0.25">
      <c r="A96" s="3">
        <v>13</v>
      </c>
      <c r="B96" s="1" t="s">
        <v>60</v>
      </c>
      <c r="C96" s="7">
        <v>6000000</v>
      </c>
      <c r="D96" s="7">
        <v>6000000</v>
      </c>
      <c r="E96" s="7">
        <v>200000</v>
      </c>
      <c r="F96" s="7"/>
      <c r="G96" s="11"/>
    </row>
    <row r="97" spans="1:7" ht="33" x14ac:dyDescent="0.25">
      <c r="A97" s="3">
        <v>14</v>
      </c>
      <c r="B97" s="1" t="s">
        <v>61</v>
      </c>
      <c r="C97" s="7">
        <v>2500000</v>
      </c>
      <c r="D97" s="7">
        <v>2500000</v>
      </c>
      <c r="E97" s="7"/>
      <c r="F97" s="7"/>
      <c r="G97" s="11" t="s">
        <v>158</v>
      </c>
    </row>
    <row r="98" spans="1:7" ht="90" x14ac:dyDescent="0.25">
      <c r="A98" s="3">
        <v>15</v>
      </c>
      <c r="B98" s="1" t="s">
        <v>62</v>
      </c>
      <c r="C98" s="7">
        <v>30000000</v>
      </c>
      <c r="D98" s="7">
        <v>30000000</v>
      </c>
      <c r="E98" s="7"/>
      <c r="F98" s="7"/>
      <c r="G98" s="11" t="s">
        <v>163</v>
      </c>
    </row>
    <row r="99" spans="1:7" ht="36" customHeight="1" x14ac:dyDescent="0.25">
      <c r="A99" s="3">
        <v>16</v>
      </c>
      <c r="B99" s="1" t="s">
        <v>63</v>
      </c>
      <c r="C99" s="7">
        <v>3752227</v>
      </c>
      <c r="D99" s="7">
        <v>352227</v>
      </c>
      <c r="E99" s="7">
        <v>352227</v>
      </c>
      <c r="F99" s="7"/>
      <c r="G99" s="11"/>
    </row>
    <row r="100" spans="1:7" ht="30" customHeight="1" x14ac:dyDescent="0.25">
      <c r="A100" s="3">
        <v>17</v>
      </c>
      <c r="B100" s="1" t="s">
        <v>64</v>
      </c>
      <c r="C100" s="7">
        <v>607324000</v>
      </c>
      <c r="D100" s="7">
        <v>447324000</v>
      </c>
      <c r="E100" s="7">
        <v>260710601</v>
      </c>
      <c r="F100" s="7"/>
      <c r="G100" s="11" t="s">
        <v>153</v>
      </c>
    </row>
    <row r="101" spans="1:7" ht="28.5" customHeight="1" x14ac:dyDescent="0.25">
      <c r="A101" s="3">
        <v>18</v>
      </c>
      <c r="B101" s="1" t="s">
        <v>65</v>
      </c>
      <c r="C101" s="7">
        <v>77000000</v>
      </c>
      <c r="D101" s="7">
        <v>57000000</v>
      </c>
      <c r="E101" s="7">
        <v>42553600</v>
      </c>
      <c r="F101" s="7"/>
      <c r="G101" s="11"/>
    </row>
    <row r="102" spans="1:7" ht="27" customHeight="1" x14ac:dyDescent="0.25">
      <c r="A102" s="3">
        <v>19</v>
      </c>
      <c r="B102" s="1" t="s">
        <v>66</v>
      </c>
      <c r="C102" s="7">
        <v>70000000</v>
      </c>
      <c r="D102" s="7">
        <v>70000000</v>
      </c>
      <c r="E102" s="7">
        <v>30000000</v>
      </c>
      <c r="F102" s="7"/>
      <c r="G102" s="11"/>
    </row>
    <row r="103" spans="1:7" ht="27.75" customHeight="1" x14ac:dyDescent="0.25">
      <c r="A103" s="3">
        <v>20</v>
      </c>
      <c r="B103" s="1" t="s">
        <v>116</v>
      </c>
      <c r="C103" s="20">
        <v>20000000</v>
      </c>
      <c r="D103" s="7"/>
      <c r="E103" s="7"/>
      <c r="F103" s="7">
        <v>2603600</v>
      </c>
      <c r="G103" s="22" t="s">
        <v>165</v>
      </c>
    </row>
    <row r="104" spans="1:7" ht="38.25" customHeight="1" x14ac:dyDescent="0.25">
      <c r="A104" s="3">
        <v>21</v>
      </c>
      <c r="B104" s="1" t="s">
        <v>122</v>
      </c>
      <c r="C104" s="21"/>
      <c r="D104" s="7"/>
      <c r="E104" s="7"/>
      <c r="F104" s="7">
        <v>200000</v>
      </c>
      <c r="G104" s="23"/>
    </row>
    <row r="105" spans="1:7" ht="56.25" customHeight="1" x14ac:dyDescent="0.25">
      <c r="A105" s="3">
        <v>22</v>
      </c>
      <c r="B105" s="1" t="s">
        <v>121</v>
      </c>
      <c r="C105" s="7">
        <v>13500000</v>
      </c>
      <c r="D105" s="7"/>
      <c r="E105" s="7"/>
      <c r="F105" s="7">
        <v>350000</v>
      </c>
      <c r="G105" s="11" t="s">
        <v>164</v>
      </c>
    </row>
    <row r="106" spans="1:7" ht="36.75" customHeight="1" x14ac:dyDescent="0.25">
      <c r="A106" s="3">
        <v>25</v>
      </c>
      <c r="B106" s="1" t="s">
        <v>125</v>
      </c>
      <c r="C106" s="7"/>
      <c r="D106" s="7"/>
      <c r="E106" s="7"/>
      <c r="F106" s="7">
        <v>156000</v>
      </c>
      <c r="G106" s="11" t="s">
        <v>159</v>
      </c>
    </row>
    <row r="107" spans="1:7" ht="35.25" customHeight="1" x14ac:dyDescent="0.25">
      <c r="A107" s="3">
        <v>26</v>
      </c>
      <c r="B107" s="1" t="s">
        <v>126</v>
      </c>
      <c r="C107" s="7"/>
      <c r="D107" s="7"/>
      <c r="E107" s="7"/>
      <c r="F107" s="7">
        <v>150000</v>
      </c>
      <c r="G107" s="11" t="s">
        <v>159</v>
      </c>
    </row>
    <row r="108" spans="1:7" ht="34.5" customHeight="1" x14ac:dyDescent="0.25">
      <c r="A108" s="3">
        <v>27</v>
      </c>
      <c r="B108" s="1" t="s">
        <v>127</v>
      </c>
      <c r="C108" s="7"/>
      <c r="D108" s="7"/>
      <c r="E108" s="7"/>
      <c r="F108" s="7">
        <v>250000</v>
      </c>
      <c r="G108" s="11" t="s">
        <v>159</v>
      </c>
    </row>
    <row r="109" spans="1:7" ht="56.25" customHeight="1" x14ac:dyDescent="0.25">
      <c r="A109" s="5" t="s">
        <v>68</v>
      </c>
      <c r="B109" s="4" t="s">
        <v>67</v>
      </c>
      <c r="C109" s="7"/>
      <c r="D109" s="9">
        <f>D110+D111+D112+D113+D114+D115+D116+D117+D118+D119+D120+D121+D122+D123+D124</f>
        <v>353788714</v>
      </c>
      <c r="E109" s="9">
        <f t="shared" ref="E109:F109" si="7">E110+E111+E112+E113+E114+E115+E116+E117+E118+E119+E120+E121+E122+E123+E124</f>
        <v>159303953.84999999</v>
      </c>
      <c r="F109" s="9">
        <f t="shared" si="7"/>
        <v>0</v>
      </c>
      <c r="G109" s="11"/>
    </row>
    <row r="110" spans="1:7" ht="28.5" customHeight="1" x14ac:dyDescent="0.25">
      <c r="A110" s="3">
        <v>1</v>
      </c>
      <c r="B110" s="1" t="s">
        <v>69</v>
      </c>
      <c r="C110" s="7">
        <v>15000000</v>
      </c>
      <c r="D110" s="7">
        <v>3000000</v>
      </c>
      <c r="E110" s="7">
        <v>5304099.8499999996</v>
      </c>
      <c r="F110" s="7"/>
      <c r="G110" s="11"/>
    </row>
    <row r="111" spans="1:7" ht="72" customHeight="1" x14ac:dyDescent="0.25">
      <c r="A111" s="3">
        <v>2</v>
      </c>
      <c r="B111" s="1" t="s">
        <v>70</v>
      </c>
      <c r="C111" s="7">
        <v>15000000</v>
      </c>
      <c r="D111" s="7">
        <v>3000000</v>
      </c>
      <c r="E111" s="7">
        <v>3000000</v>
      </c>
      <c r="F111" s="7"/>
      <c r="G111" s="11" t="s">
        <v>115</v>
      </c>
    </row>
    <row r="112" spans="1:7" ht="200.25" customHeight="1" x14ac:dyDescent="0.25">
      <c r="A112" s="3">
        <v>3</v>
      </c>
      <c r="B112" s="1" t="s">
        <v>123</v>
      </c>
      <c r="C112" s="7">
        <v>250000000</v>
      </c>
      <c r="D112" s="7">
        <v>50000000</v>
      </c>
      <c r="E112" s="7">
        <v>50000000</v>
      </c>
      <c r="F112" s="7"/>
      <c r="G112" s="11" t="s">
        <v>194</v>
      </c>
    </row>
    <row r="113" spans="1:7" ht="49.5" x14ac:dyDescent="0.25">
      <c r="A113" s="3">
        <v>4</v>
      </c>
      <c r="B113" s="1" t="s">
        <v>71</v>
      </c>
      <c r="C113" s="7">
        <v>36000000</v>
      </c>
      <c r="D113" s="7">
        <v>36000000</v>
      </c>
      <c r="E113" s="7">
        <v>36000000</v>
      </c>
      <c r="F113" s="7"/>
      <c r="G113" s="11"/>
    </row>
    <row r="114" spans="1:7" ht="45" x14ac:dyDescent="0.25">
      <c r="A114" s="3">
        <v>5</v>
      </c>
      <c r="B114" s="1" t="s">
        <v>72</v>
      </c>
      <c r="C114" s="7">
        <v>71111000</v>
      </c>
      <c r="D114" s="7">
        <v>71111000</v>
      </c>
      <c r="E114" s="7"/>
      <c r="F114" s="7"/>
      <c r="G114" s="11" t="s">
        <v>166</v>
      </c>
    </row>
    <row r="115" spans="1:7" ht="33.75" customHeight="1" x14ac:dyDescent="0.25">
      <c r="A115" s="3">
        <v>6</v>
      </c>
      <c r="B115" s="1" t="s">
        <v>195</v>
      </c>
      <c r="C115" s="7">
        <v>25000000</v>
      </c>
      <c r="D115" s="7">
        <v>25000000</v>
      </c>
      <c r="E115" s="7">
        <v>15020040</v>
      </c>
      <c r="F115" s="7"/>
      <c r="G115" s="11" t="s">
        <v>151</v>
      </c>
    </row>
    <row r="116" spans="1:7" x14ac:dyDescent="0.25">
      <c r="A116" s="3">
        <v>7</v>
      </c>
      <c r="B116" s="1" t="s">
        <v>73</v>
      </c>
      <c r="C116" s="7">
        <v>168675000</v>
      </c>
      <c r="D116" s="7">
        <v>33735000</v>
      </c>
      <c r="E116" s="7">
        <v>24488800</v>
      </c>
      <c r="F116" s="7"/>
      <c r="G116" s="11"/>
    </row>
    <row r="117" spans="1:7" ht="33" x14ac:dyDescent="0.25">
      <c r="A117" s="3">
        <v>8</v>
      </c>
      <c r="B117" s="1" t="s">
        <v>74</v>
      </c>
      <c r="C117" s="7">
        <v>12670000</v>
      </c>
      <c r="D117" s="7">
        <v>12670000</v>
      </c>
      <c r="E117" s="7">
        <v>12862000</v>
      </c>
      <c r="F117" s="7"/>
      <c r="G117" s="11"/>
    </row>
    <row r="118" spans="1:7" ht="33" x14ac:dyDescent="0.25">
      <c r="A118" s="3">
        <v>9</v>
      </c>
      <c r="B118" s="1" t="s">
        <v>75</v>
      </c>
      <c r="C118" s="7">
        <v>400000</v>
      </c>
      <c r="D118" s="7">
        <v>400000</v>
      </c>
      <c r="E118" s="7"/>
      <c r="F118" s="7"/>
      <c r="G118" s="11" t="s">
        <v>157</v>
      </c>
    </row>
    <row r="119" spans="1:7" ht="45" x14ac:dyDescent="0.25">
      <c r="A119" s="3">
        <v>10</v>
      </c>
      <c r="B119" s="1" t="s">
        <v>76</v>
      </c>
      <c r="C119" s="7">
        <v>100000000</v>
      </c>
      <c r="D119" s="7">
        <v>100000000</v>
      </c>
      <c r="E119" s="7"/>
      <c r="F119" s="7"/>
      <c r="G119" s="11" t="s">
        <v>167</v>
      </c>
    </row>
    <row r="120" spans="1:7" ht="33" x14ac:dyDescent="0.25">
      <c r="A120" s="3">
        <v>11</v>
      </c>
      <c r="B120" s="1" t="s">
        <v>77</v>
      </c>
      <c r="C120" s="7">
        <v>4000000</v>
      </c>
      <c r="D120" s="7">
        <v>4000000</v>
      </c>
      <c r="E120" s="7">
        <v>500000</v>
      </c>
      <c r="F120" s="7"/>
      <c r="G120" s="11"/>
    </row>
    <row r="121" spans="1:7" x14ac:dyDescent="0.25">
      <c r="A121" s="3">
        <v>12</v>
      </c>
      <c r="B121" s="1" t="s">
        <v>78</v>
      </c>
      <c r="C121" s="7">
        <v>2593000</v>
      </c>
      <c r="D121" s="7">
        <v>2593000</v>
      </c>
      <c r="E121" s="7">
        <v>2593000</v>
      </c>
      <c r="F121" s="7"/>
      <c r="G121" s="11"/>
    </row>
    <row r="122" spans="1:7" ht="33" x14ac:dyDescent="0.25">
      <c r="A122" s="3">
        <v>13</v>
      </c>
      <c r="B122" s="1" t="s">
        <v>79</v>
      </c>
      <c r="C122" s="7">
        <v>11100000</v>
      </c>
      <c r="D122" s="7">
        <v>11100000</v>
      </c>
      <c r="E122" s="7">
        <v>2850000</v>
      </c>
      <c r="F122" s="7"/>
      <c r="G122" s="11"/>
    </row>
    <row r="123" spans="1:7" ht="33" x14ac:dyDescent="0.25">
      <c r="A123" s="3">
        <v>14</v>
      </c>
      <c r="B123" s="1" t="s">
        <v>80</v>
      </c>
      <c r="C123" s="7">
        <v>1179714</v>
      </c>
      <c r="D123" s="7">
        <v>1179714</v>
      </c>
      <c r="E123" s="7">
        <v>1169714</v>
      </c>
      <c r="F123" s="7"/>
      <c r="G123" s="11"/>
    </row>
    <row r="124" spans="1:7" ht="86.25" customHeight="1" x14ac:dyDescent="0.25">
      <c r="A124" s="3">
        <v>15</v>
      </c>
      <c r="B124" s="1" t="s">
        <v>118</v>
      </c>
      <c r="C124" s="7">
        <v>120000000</v>
      </c>
      <c r="D124" s="7"/>
      <c r="E124" s="7">
        <v>5516300</v>
      </c>
      <c r="F124" s="7"/>
      <c r="G124" s="11" t="s">
        <v>168</v>
      </c>
    </row>
    <row r="125" spans="1:7" ht="28.5" customHeight="1" x14ac:dyDescent="0.25">
      <c r="A125" s="5" t="s">
        <v>181</v>
      </c>
      <c r="B125" s="4" t="s">
        <v>182</v>
      </c>
      <c r="C125" s="7"/>
      <c r="D125" s="7"/>
      <c r="E125" s="7"/>
      <c r="F125" s="7"/>
      <c r="G125" s="11"/>
    </row>
    <row r="126" spans="1:7" ht="51" customHeight="1" x14ac:dyDescent="0.25">
      <c r="A126" s="3">
        <v>1</v>
      </c>
      <c r="B126" s="1" t="s">
        <v>183</v>
      </c>
      <c r="C126" s="7"/>
      <c r="D126" s="7"/>
      <c r="E126" s="7"/>
      <c r="F126" s="7"/>
      <c r="G126" s="11"/>
    </row>
    <row r="127" spans="1:7" ht="74.25" customHeight="1" x14ac:dyDescent="0.25">
      <c r="A127" s="5" t="s">
        <v>82</v>
      </c>
      <c r="B127" s="4" t="s">
        <v>81</v>
      </c>
      <c r="C127" s="7"/>
      <c r="D127" s="9">
        <f>D128+D129+D130+D131+D132</f>
        <v>23120000</v>
      </c>
      <c r="E127" s="9">
        <f t="shared" ref="E127:F127" si="8">E128+E129+E130+E131+E132</f>
        <v>12986578</v>
      </c>
      <c r="F127" s="9">
        <f t="shared" si="8"/>
        <v>598350</v>
      </c>
      <c r="G127" s="11"/>
    </row>
    <row r="128" spans="1:7" ht="24.75" customHeight="1" x14ac:dyDescent="0.25">
      <c r="A128" s="3">
        <v>1</v>
      </c>
      <c r="B128" s="1" t="s">
        <v>83</v>
      </c>
      <c r="C128" s="7">
        <v>600000</v>
      </c>
      <c r="D128" s="7">
        <v>120000</v>
      </c>
      <c r="E128" s="7">
        <v>170000</v>
      </c>
      <c r="F128" s="7"/>
      <c r="G128" s="11"/>
    </row>
    <row r="129" spans="1:7" ht="26.25" customHeight="1" x14ac:dyDescent="0.25">
      <c r="A129" s="3">
        <v>2</v>
      </c>
      <c r="B129" s="1" t="s">
        <v>196</v>
      </c>
      <c r="C129" s="7">
        <v>17000000</v>
      </c>
      <c r="D129" s="7">
        <v>17000000</v>
      </c>
      <c r="E129" s="7">
        <v>11826578</v>
      </c>
      <c r="F129" s="7"/>
      <c r="G129" s="11"/>
    </row>
    <row r="130" spans="1:7" ht="42" customHeight="1" x14ac:dyDescent="0.25">
      <c r="A130" s="3">
        <v>3</v>
      </c>
      <c r="B130" s="1" t="s">
        <v>84</v>
      </c>
      <c r="C130" s="7">
        <v>3000000</v>
      </c>
      <c r="D130" s="7">
        <v>3000000</v>
      </c>
      <c r="E130" s="7"/>
      <c r="F130" s="7"/>
      <c r="G130" s="11" t="s">
        <v>158</v>
      </c>
    </row>
    <row r="131" spans="1:7" ht="38.25" customHeight="1" x14ac:dyDescent="0.25">
      <c r="A131" s="3">
        <v>4</v>
      </c>
      <c r="B131" s="1" t="s">
        <v>85</v>
      </c>
      <c r="C131" s="7">
        <v>15000000</v>
      </c>
      <c r="D131" s="7">
        <v>3000000</v>
      </c>
      <c r="E131" s="7">
        <v>990000</v>
      </c>
      <c r="F131" s="7"/>
      <c r="G131" s="11"/>
    </row>
    <row r="132" spans="1:7" ht="30" customHeight="1" x14ac:dyDescent="0.25">
      <c r="A132" s="3">
        <v>5</v>
      </c>
      <c r="B132" s="1" t="s">
        <v>117</v>
      </c>
      <c r="C132" s="7"/>
      <c r="D132" s="7"/>
      <c r="E132" s="7"/>
      <c r="F132" s="7">
        <v>598350</v>
      </c>
      <c r="G132" s="11" t="s">
        <v>159</v>
      </c>
    </row>
    <row r="133" spans="1:7" ht="33" x14ac:dyDescent="0.25">
      <c r="A133" s="5" t="s">
        <v>87</v>
      </c>
      <c r="B133" s="4" t="s">
        <v>86</v>
      </c>
      <c r="C133" s="7"/>
      <c r="D133" s="9">
        <f>D134+D135+D136+D137</f>
        <v>39000000</v>
      </c>
      <c r="E133" s="9">
        <f t="shared" ref="E133:F133" si="9">E134+E135+E136+E137</f>
        <v>2667000</v>
      </c>
      <c r="F133" s="7">
        <f t="shared" si="9"/>
        <v>0</v>
      </c>
      <c r="G133" s="11"/>
    </row>
    <row r="134" spans="1:7" ht="38.25" customHeight="1" x14ac:dyDescent="0.25">
      <c r="A134" s="3">
        <v>1</v>
      </c>
      <c r="B134" s="1" t="s">
        <v>170</v>
      </c>
      <c r="C134" s="7">
        <v>1000000</v>
      </c>
      <c r="D134" s="7">
        <v>1000000</v>
      </c>
      <c r="E134" s="7">
        <v>731000</v>
      </c>
      <c r="F134" s="7"/>
      <c r="G134" s="11"/>
    </row>
    <row r="135" spans="1:7" ht="22.5" customHeight="1" x14ac:dyDescent="0.25">
      <c r="A135" s="3">
        <v>2</v>
      </c>
      <c r="B135" s="1" t="s">
        <v>88</v>
      </c>
      <c r="C135" s="7">
        <v>28000000</v>
      </c>
      <c r="D135" s="7">
        <v>28000000</v>
      </c>
      <c r="E135" s="7">
        <v>250000</v>
      </c>
      <c r="F135" s="7"/>
      <c r="G135" s="11"/>
    </row>
    <row r="136" spans="1:7" ht="36.75" customHeight="1" x14ac:dyDescent="0.25">
      <c r="A136" s="3">
        <v>3</v>
      </c>
      <c r="B136" s="1" t="s">
        <v>89</v>
      </c>
      <c r="C136" s="7">
        <v>20000000</v>
      </c>
      <c r="D136" s="7">
        <v>10000000</v>
      </c>
      <c r="E136" s="7"/>
      <c r="F136" s="7"/>
      <c r="G136" s="11" t="s">
        <v>157</v>
      </c>
    </row>
    <row r="137" spans="1:7" ht="51.75" customHeight="1" x14ac:dyDescent="0.25">
      <c r="A137" s="3">
        <v>4</v>
      </c>
      <c r="B137" s="1" t="s">
        <v>124</v>
      </c>
      <c r="C137" s="7">
        <v>120000000</v>
      </c>
      <c r="D137" s="7"/>
      <c r="E137" s="7">
        <v>1686000</v>
      </c>
      <c r="F137" s="7"/>
      <c r="G137" s="11" t="s">
        <v>165</v>
      </c>
    </row>
    <row r="138" spans="1:7" ht="32.25" customHeight="1" x14ac:dyDescent="0.25">
      <c r="A138" s="3" t="s">
        <v>94</v>
      </c>
      <c r="B138" s="4" t="s">
        <v>90</v>
      </c>
      <c r="C138" s="7"/>
      <c r="D138" s="9">
        <f>D139+D140+D141+D142</f>
        <v>47438400</v>
      </c>
      <c r="E138" s="9">
        <f t="shared" ref="E138:F138" si="10">E139+E140+E141+E142</f>
        <v>31395500</v>
      </c>
      <c r="F138" s="9">
        <f t="shared" si="10"/>
        <v>0</v>
      </c>
      <c r="G138" s="11"/>
    </row>
    <row r="139" spans="1:7" ht="49.5" x14ac:dyDescent="0.25">
      <c r="A139" s="3">
        <v>1</v>
      </c>
      <c r="B139" s="1" t="s">
        <v>91</v>
      </c>
      <c r="C139" s="7">
        <v>16438400</v>
      </c>
      <c r="D139" s="7">
        <v>16438400</v>
      </c>
      <c r="E139" s="7">
        <v>25395500</v>
      </c>
      <c r="F139" s="7"/>
      <c r="G139" s="11"/>
    </row>
    <row r="140" spans="1:7" ht="71.25" customHeight="1" x14ac:dyDescent="0.25">
      <c r="A140" s="3">
        <v>2</v>
      </c>
      <c r="B140" s="1" t="s">
        <v>92</v>
      </c>
      <c r="C140" s="7">
        <v>1000000</v>
      </c>
      <c r="D140" s="7">
        <v>1000000</v>
      </c>
      <c r="E140" s="7"/>
      <c r="F140" s="7"/>
      <c r="G140" s="11" t="s">
        <v>157</v>
      </c>
    </row>
    <row r="141" spans="1:7" ht="42.75" customHeight="1" x14ac:dyDescent="0.25">
      <c r="A141" s="3">
        <v>3</v>
      </c>
      <c r="B141" s="1" t="s">
        <v>197</v>
      </c>
      <c r="C141" s="7">
        <v>45000000</v>
      </c>
      <c r="D141" s="7">
        <v>20000000</v>
      </c>
      <c r="E141" s="7"/>
      <c r="F141" s="7"/>
      <c r="G141" s="11" t="s">
        <v>158</v>
      </c>
    </row>
    <row r="142" spans="1:7" ht="49.5" x14ac:dyDescent="0.25">
      <c r="A142" s="3">
        <v>4</v>
      </c>
      <c r="B142" s="1" t="s">
        <v>93</v>
      </c>
      <c r="C142" s="7">
        <v>50000000</v>
      </c>
      <c r="D142" s="7">
        <v>10000000</v>
      </c>
      <c r="E142" s="7">
        <v>6000000</v>
      </c>
      <c r="F142" s="7"/>
      <c r="G142" s="11"/>
    </row>
    <row r="143" spans="1:7" ht="39" customHeight="1" x14ac:dyDescent="0.25">
      <c r="A143" s="5" t="s">
        <v>95</v>
      </c>
      <c r="B143" s="4" t="s">
        <v>96</v>
      </c>
      <c r="C143" s="7"/>
      <c r="D143" s="9">
        <f>D144+D145</f>
        <v>4860000</v>
      </c>
      <c r="E143" s="9">
        <f>E144+E145</f>
        <v>4100000</v>
      </c>
      <c r="F143" s="9">
        <f>F144+F145</f>
        <v>0</v>
      </c>
      <c r="G143" s="11"/>
    </row>
    <row r="144" spans="1:7" ht="42.75" customHeight="1" x14ac:dyDescent="0.25">
      <c r="A144" s="3">
        <v>1</v>
      </c>
      <c r="B144" s="1" t="s">
        <v>97</v>
      </c>
      <c r="C144" s="7">
        <v>5000000</v>
      </c>
      <c r="D144" s="7">
        <v>1000000</v>
      </c>
      <c r="E144" s="7">
        <v>240000</v>
      </c>
      <c r="F144" s="7"/>
      <c r="G144" s="11"/>
    </row>
    <row r="145" spans="1:7" ht="49.5" x14ac:dyDescent="0.25">
      <c r="A145" s="3">
        <v>2</v>
      </c>
      <c r="B145" s="1" t="s">
        <v>98</v>
      </c>
      <c r="C145" s="7">
        <v>3860000</v>
      </c>
      <c r="D145" s="7">
        <v>3860000</v>
      </c>
      <c r="E145" s="7">
        <v>3860000</v>
      </c>
      <c r="F145" s="7"/>
      <c r="G145" s="11"/>
    </row>
    <row r="146" spans="1:7" ht="38.25" customHeight="1" x14ac:dyDescent="0.25">
      <c r="A146" s="5" t="s">
        <v>102</v>
      </c>
      <c r="B146" s="4" t="s">
        <v>99</v>
      </c>
      <c r="C146" s="7"/>
      <c r="D146" s="9">
        <f>D147+D148+D149</f>
        <v>13925000</v>
      </c>
      <c r="E146" s="9">
        <f t="shared" ref="E146:F146" si="11">E147+E148+E149</f>
        <v>12258750</v>
      </c>
      <c r="F146" s="9">
        <f t="shared" si="11"/>
        <v>0</v>
      </c>
      <c r="G146" s="11"/>
    </row>
    <row r="147" spans="1:7" ht="22.5" customHeight="1" x14ac:dyDescent="0.25">
      <c r="A147" s="3">
        <v>1</v>
      </c>
      <c r="B147" s="1" t="s">
        <v>113</v>
      </c>
      <c r="C147" s="7">
        <v>50000000</v>
      </c>
      <c r="D147" s="7">
        <v>10000000</v>
      </c>
      <c r="E147" s="7">
        <v>9854750</v>
      </c>
      <c r="F147" s="9"/>
      <c r="G147" s="11"/>
    </row>
    <row r="148" spans="1:7" x14ac:dyDescent="0.25">
      <c r="A148" s="3">
        <v>2</v>
      </c>
      <c r="B148" s="1" t="s">
        <v>100</v>
      </c>
      <c r="C148" s="7">
        <v>15000000</v>
      </c>
      <c r="D148" s="7">
        <v>3000000</v>
      </c>
      <c r="E148" s="7">
        <v>1454000</v>
      </c>
      <c r="F148" s="9"/>
      <c r="G148" s="11"/>
    </row>
    <row r="149" spans="1:7" x14ac:dyDescent="0.25">
      <c r="A149" s="3">
        <v>3</v>
      </c>
      <c r="B149" s="1" t="s">
        <v>101</v>
      </c>
      <c r="C149" s="7">
        <v>3325000</v>
      </c>
      <c r="D149" s="7">
        <v>925000</v>
      </c>
      <c r="E149" s="7">
        <v>950000</v>
      </c>
      <c r="F149" s="9"/>
      <c r="G149" s="11"/>
    </row>
    <row r="150" spans="1:7" ht="27" customHeight="1" x14ac:dyDescent="0.25">
      <c r="A150" s="5" t="s">
        <v>103</v>
      </c>
      <c r="B150" s="4" t="s">
        <v>105</v>
      </c>
      <c r="C150" s="7"/>
      <c r="D150" s="9">
        <f>D151</f>
        <v>4000000</v>
      </c>
      <c r="E150" s="9">
        <f t="shared" ref="E150:F150" si="12">E151</f>
        <v>4000000</v>
      </c>
      <c r="F150" s="9">
        <f t="shared" si="12"/>
        <v>0</v>
      </c>
      <c r="G150" s="11"/>
    </row>
    <row r="151" spans="1:7" ht="26.25" customHeight="1" x14ac:dyDescent="0.25">
      <c r="A151" s="3">
        <v>1</v>
      </c>
      <c r="B151" s="1" t="s">
        <v>106</v>
      </c>
      <c r="C151" s="7">
        <v>20000000</v>
      </c>
      <c r="D151" s="7">
        <v>4000000</v>
      </c>
      <c r="E151" s="7">
        <v>4000000</v>
      </c>
      <c r="F151" s="9"/>
      <c r="G151" s="11"/>
    </row>
    <row r="152" spans="1:7" ht="52.5" customHeight="1" x14ac:dyDescent="0.25">
      <c r="A152" s="5" t="s">
        <v>104</v>
      </c>
      <c r="B152" s="4" t="s">
        <v>107</v>
      </c>
      <c r="C152" s="7"/>
      <c r="D152" s="9">
        <f>D153</f>
        <v>3741730</v>
      </c>
      <c r="E152" s="9">
        <f t="shared" ref="E152" si="13">E153</f>
        <v>0</v>
      </c>
      <c r="F152" s="9">
        <f>F153+F154+F155</f>
        <v>2590000</v>
      </c>
      <c r="G152" s="11"/>
    </row>
    <row r="153" spans="1:7" ht="74.25" customHeight="1" x14ac:dyDescent="0.25">
      <c r="A153" s="3">
        <v>1</v>
      </c>
      <c r="B153" s="1" t="s">
        <v>108</v>
      </c>
      <c r="C153" s="7">
        <v>3741730</v>
      </c>
      <c r="D153" s="7">
        <v>3741730</v>
      </c>
      <c r="E153" s="9"/>
      <c r="F153" s="9"/>
      <c r="G153" s="11" t="s">
        <v>157</v>
      </c>
    </row>
    <row r="154" spans="1:7" ht="46.5" customHeight="1" x14ac:dyDescent="0.25">
      <c r="A154" s="3">
        <v>2</v>
      </c>
      <c r="B154" s="1" t="s">
        <v>185</v>
      </c>
      <c r="C154" s="7"/>
      <c r="D154" s="7"/>
      <c r="E154" s="9"/>
      <c r="F154" s="9">
        <v>190000</v>
      </c>
      <c r="G154" s="11" t="s">
        <v>159</v>
      </c>
    </row>
    <row r="155" spans="1:7" ht="45.75" customHeight="1" x14ac:dyDescent="0.25">
      <c r="A155" s="3">
        <v>3</v>
      </c>
      <c r="B155" s="1" t="s">
        <v>186</v>
      </c>
      <c r="C155" s="7"/>
      <c r="D155" s="7"/>
      <c r="E155" s="9"/>
      <c r="F155" s="9">
        <v>2400000</v>
      </c>
      <c r="G155" s="11" t="s">
        <v>159</v>
      </c>
    </row>
    <row r="156" spans="1:7" ht="33" x14ac:dyDescent="0.25">
      <c r="A156" s="5" t="s">
        <v>109</v>
      </c>
      <c r="B156" s="4" t="s">
        <v>110</v>
      </c>
      <c r="C156" s="7"/>
      <c r="D156" s="9">
        <f>D157</f>
        <v>600000</v>
      </c>
      <c r="E156" s="9">
        <f t="shared" ref="E156:F156" si="14">E157</f>
        <v>600000</v>
      </c>
      <c r="F156" s="9">
        <f t="shared" si="14"/>
        <v>0</v>
      </c>
      <c r="G156" s="11"/>
    </row>
    <row r="157" spans="1:7" ht="33" customHeight="1" x14ac:dyDescent="0.25">
      <c r="A157" s="3">
        <v>1</v>
      </c>
      <c r="B157" s="1" t="s">
        <v>111</v>
      </c>
      <c r="C157" s="7">
        <v>3000000</v>
      </c>
      <c r="D157" s="7">
        <v>600000</v>
      </c>
      <c r="E157" s="7">
        <v>600000</v>
      </c>
      <c r="F157" s="9"/>
      <c r="G157" s="11"/>
    </row>
    <row r="158" spans="1:7" ht="47.25" customHeight="1" x14ac:dyDescent="0.25">
      <c r="A158" s="18" t="s">
        <v>112</v>
      </c>
      <c r="B158" s="19"/>
      <c r="C158" s="14"/>
      <c r="D158" s="15">
        <f>D156+D152+D150+D146+D143+D138+D133+D127+D109+D83+D73+D68+D58+D24+D12+D7</f>
        <v>3271343911</v>
      </c>
      <c r="E158" s="15">
        <f>E156+E152+E150+E146+E143+E138+E133+E127+E109+E83+E73+E68+E58+E24+E12+E7</f>
        <v>2558837016.8499999</v>
      </c>
      <c r="F158" s="15">
        <f>F156+F152+F150+F146+F143+F138+F133+F127+F109+F83+F73+F68+F58+F24+F12+F7</f>
        <v>81365245</v>
      </c>
      <c r="G158" s="15"/>
    </row>
  </sheetData>
  <autoFilter ref="A6:G158"/>
  <mergeCells count="6">
    <mergeCell ref="F1:G1"/>
    <mergeCell ref="A158:B158"/>
    <mergeCell ref="C103:C104"/>
    <mergeCell ref="G103:G104"/>
    <mergeCell ref="A2:G2"/>
    <mergeCell ref="A3:G3"/>
  </mergeCells>
  <pageMargins left="0.49" right="0.15748031496062992" top="0.27559055118110237" bottom="0.15748031496062992" header="0.31496062992125984" footer="0.15748031496062992"/>
  <pageSetup paperSize="9" scale="9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Ampopatert</vt:lpstr>
      <vt:lpstr>Ampopatert!Заголовки_для_печати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2020-02-13T06:34:52Z</dcterms:modified>
</cp:coreProperties>
</file>